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40" windowWidth="15330" windowHeight="4650"/>
  </bookViews>
  <sheets>
    <sheet name="預算表" sheetId="17" r:id="rId1"/>
    <sheet name="收入預估" sheetId="16" r:id="rId2"/>
    <sheet name="場租與設備" sheetId="15" r:id="rId3"/>
  </sheets>
  <definedNames>
    <definedName name="_xlnm.Print_Area" localSheetId="2">場租與設備!$A$1:$H$77</definedName>
  </definedNames>
  <calcPr calcId="145621"/>
</workbook>
</file>

<file path=xl/calcChain.xml><?xml version="1.0" encoding="utf-8"?>
<calcChain xmlns="http://schemas.openxmlformats.org/spreadsheetml/2006/main">
  <c r="G19" i="17" l="1"/>
  <c r="G18" i="17"/>
  <c r="K70" i="17"/>
  <c r="H46" i="17" l="1"/>
  <c r="H52" i="17"/>
  <c r="H50" i="17"/>
  <c r="H49" i="17"/>
  <c r="H24" i="17"/>
  <c r="H21" i="17"/>
  <c r="G20" i="16"/>
  <c r="G19" i="16"/>
  <c r="G18" i="16"/>
  <c r="G17" i="16"/>
  <c r="G16" i="16"/>
  <c r="G15" i="16"/>
  <c r="G21" i="16" s="1"/>
  <c r="H47" i="17" l="1"/>
  <c r="H53" i="17"/>
  <c r="H63" i="17"/>
  <c r="H60" i="17"/>
  <c r="H61" i="17"/>
  <c r="H59" i="17"/>
  <c r="H58" i="17"/>
  <c r="H57" i="17"/>
  <c r="H56" i="17"/>
  <c r="H55" i="17"/>
  <c r="H19" i="17"/>
  <c r="H45" i="17"/>
  <c r="H41" i="17"/>
  <c r="G38" i="17"/>
  <c r="H38" i="17" s="1"/>
  <c r="I36" i="17" s="1"/>
  <c r="H35" i="17"/>
  <c r="H34" i="17"/>
  <c r="H33" i="17"/>
  <c r="H31" i="17"/>
  <c r="H23" i="17"/>
  <c r="H22" i="17"/>
  <c r="H15" i="17"/>
  <c r="H18" i="17"/>
  <c r="H17" i="17"/>
  <c r="H16" i="17"/>
  <c r="H14" i="17"/>
  <c r="H13" i="17"/>
  <c r="H12" i="17"/>
  <c r="H11" i="17"/>
  <c r="G9" i="16"/>
  <c r="G8" i="16"/>
  <c r="G7" i="16"/>
  <c r="G6" i="16"/>
  <c r="G5" i="16"/>
  <c r="G4" i="16"/>
  <c r="G10" i="16" l="1"/>
  <c r="I54" i="17"/>
  <c r="I48" i="17"/>
  <c r="I39" i="17"/>
  <c r="I10" i="17"/>
  <c r="I43" i="17"/>
  <c r="I32" i="17"/>
  <c r="I29" i="17"/>
  <c r="I25" i="17"/>
  <c r="I20" i="17"/>
  <c r="G57" i="15" l="1"/>
  <c r="G55" i="15" l="1"/>
  <c r="G63" i="15"/>
  <c r="G62" i="15"/>
  <c r="G61" i="15"/>
  <c r="G60" i="15"/>
  <c r="G59" i="15"/>
  <c r="G58" i="15"/>
  <c r="G56" i="15"/>
  <c r="G54" i="15"/>
  <c r="G53" i="15"/>
  <c r="G52" i="15"/>
  <c r="G51" i="15"/>
  <c r="G50" i="15"/>
  <c r="G49" i="15"/>
  <c r="G48" i="15"/>
  <c r="G47" i="15"/>
  <c r="G46" i="15"/>
  <c r="G64" i="15" l="1"/>
  <c r="G42" i="15"/>
  <c r="G41" i="15"/>
  <c r="G37" i="15"/>
  <c r="G36" i="15"/>
  <c r="G35" i="15"/>
  <c r="G34" i="15"/>
  <c r="G33" i="15"/>
  <c r="G32" i="15"/>
  <c r="G31" i="15"/>
  <c r="G30" i="15"/>
  <c r="G25" i="15"/>
  <c r="G9" i="15"/>
  <c r="G23" i="15"/>
  <c r="G22" i="15"/>
  <c r="G21" i="15"/>
  <c r="G20" i="15"/>
  <c r="G26" i="15"/>
  <c r="G24" i="15"/>
  <c r="G19" i="15"/>
  <c r="G18" i="15"/>
  <c r="G17" i="15"/>
  <c r="G16" i="15"/>
  <c r="G15" i="15"/>
  <c r="G14" i="15"/>
  <c r="G10" i="15"/>
  <c r="G8" i="15"/>
  <c r="G7" i="15"/>
  <c r="G6" i="15"/>
  <c r="G5" i="15"/>
  <c r="G4" i="15"/>
  <c r="G3" i="15"/>
  <c r="G2" i="15"/>
  <c r="F9" i="17" l="1"/>
  <c r="H9" i="17" s="1"/>
  <c r="G43" i="15"/>
  <c r="G27" i="15"/>
  <c r="G38" i="15"/>
  <c r="F7" i="17" s="1"/>
  <c r="H7" i="17" s="1"/>
  <c r="G11" i="15"/>
  <c r="F8" i="17" l="1"/>
  <c r="H8" i="17" s="1"/>
  <c r="F5" i="17"/>
  <c r="H5" i="17" s="1"/>
  <c r="F6" i="17"/>
  <c r="H6" i="17" s="1"/>
  <c r="I4" i="17" l="1"/>
  <c r="I70" i="17" l="1"/>
  <c r="I71" i="17" l="1"/>
  <c r="I72" i="17" s="1"/>
</calcChain>
</file>

<file path=xl/sharedStrings.xml><?xml version="1.0" encoding="utf-8"?>
<sst xmlns="http://schemas.openxmlformats.org/spreadsheetml/2006/main" count="580" uniqueCount="339">
  <si>
    <t>項目</t>
  </si>
  <si>
    <t>單價</t>
    <phoneticPr fontId="2" type="noConversion"/>
  </si>
  <si>
    <t>數量</t>
    <phoneticPr fontId="2" type="noConversion"/>
  </si>
  <si>
    <t>小計</t>
    <phoneticPr fontId="2" type="noConversion"/>
  </si>
  <si>
    <t>OpenStack 2015 Taiwan Day</t>
    <phoneticPr fontId="2" type="noConversion"/>
  </si>
  <si>
    <t>內容</t>
    <phoneticPr fontId="2" type="noConversion"/>
  </si>
  <si>
    <t>細目</t>
    <phoneticPr fontId="2" type="noConversion"/>
  </si>
  <si>
    <t>單價</t>
    <phoneticPr fontId="2" type="noConversion"/>
  </si>
  <si>
    <t>單位</t>
    <phoneticPr fontId="2" type="noConversion"/>
  </si>
  <si>
    <t>小計</t>
    <phoneticPr fontId="2" type="noConversion"/>
  </si>
  <si>
    <t>備註</t>
    <phoneticPr fontId="2" type="noConversion"/>
  </si>
  <si>
    <t>1F 南休息區</t>
    <phoneticPr fontId="2" type="noConversion"/>
  </si>
  <si>
    <t>1F 北延伸區</t>
    <phoneticPr fontId="2" type="noConversion"/>
  </si>
  <si>
    <t>1F 北休息區</t>
    <phoneticPr fontId="2" type="noConversion"/>
  </si>
  <si>
    <t>1F 北走廊</t>
    <phoneticPr fontId="2" type="noConversion"/>
  </si>
  <si>
    <t>1F 南走廊</t>
    <phoneticPr fontId="2" type="noConversion"/>
  </si>
  <si>
    <t>3F 大會堂</t>
    <phoneticPr fontId="2" type="noConversion"/>
  </si>
  <si>
    <t>1F 102</t>
    <phoneticPr fontId="2" type="noConversion"/>
  </si>
  <si>
    <t>1F 101A</t>
    <phoneticPr fontId="2" type="noConversion"/>
  </si>
  <si>
    <t>1F 101B</t>
    <phoneticPr fontId="2" type="noConversion"/>
  </si>
  <si>
    <t>1F 101C</t>
    <phoneticPr fontId="2" type="noConversion"/>
  </si>
  <si>
    <t>1F 101D</t>
    <phoneticPr fontId="2" type="noConversion"/>
  </si>
  <si>
    <t>1F 101全</t>
    <phoneticPr fontId="2" type="noConversion"/>
  </si>
  <si>
    <t>進場</t>
    <phoneticPr fontId="2" type="noConversion"/>
  </si>
  <si>
    <t>內容</t>
    <phoneticPr fontId="2" type="noConversion"/>
  </si>
  <si>
    <t>細目</t>
    <phoneticPr fontId="2" type="noConversion"/>
  </si>
  <si>
    <t>單價</t>
    <phoneticPr fontId="2" type="noConversion"/>
  </si>
  <si>
    <t>數量</t>
    <phoneticPr fontId="2" type="noConversion"/>
  </si>
  <si>
    <t>單位</t>
    <phoneticPr fontId="2" type="noConversion"/>
  </si>
  <si>
    <t>小計</t>
    <phoneticPr fontId="2" type="noConversion"/>
  </si>
  <si>
    <t>備註</t>
    <phoneticPr fontId="2" type="noConversion"/>
  </si>
  <si>
    <t>1F 南延伸區</t>
    <phoneticPr fontId="2" type="noConversion"/>
  </si>
  <si>
    <t>8/10(一) 1830-2230</t>
    <phoneticPr fontId="2" type="noConversion"/>
  </si>
  <si>
    <t>8/10(一) 1830-2230</t>
  </si>
  <si>
    <t>進場場租預算</t>
    <phoneticPr fontId="2" type="noConversion"/>
  </si>
  <si>
    <t>活動</t>
    <phoneticPr fontId="2" type="noConversion"/>
  </si>
  <si>
    <t>8/11(二) 0830-1730</t>
  </si>
  <si>
    <t>活動日場租預算</t>
    <phoneticPr fontId="2" type="noConversion"/>
  </si>
  <si>
    <t>8/11(二) 0830-1230</t>
    <phoneticPr fontId="2" type="noConversion"/>
  </si>
  <si>
    <t>Keynote Opening</t>
    <phoneticPr fontId="2" type="noConversion"/>
  </si>
  <si>
    <t>時段</t>
    <phoneticPr fontId="2" type="noConversion"/>
  </si>
  <si>
    <t>1F 105</t>
    <phoneticPr fontId="2" type="noConversion"/>
  </si>
  <si>
    <t>撤場</t>
    <phoneticPr fontId="2" type="noConversion"/>
  </si>
  <si>
    <t>撤場場租預算</t>
    <phoneticPr fontId="2" type="noConversion"/>
  </si>
  <si>
    <t>8/11(二) 1830-2230</t>
    <phoneticPr fontId="2" type="noConversion"/>
  </si>
  <si>
    <t>說明</t>
    <phoneticPr fontId="2" type="noConversion"/>
  </si>
  <si>
    <t>分堂議程</t>
  </si>
  <si>
    <t>Keynote</t>
  </si>
  <si>
    <t>投影機</t>
  </si>
  <si>
    <t>投影銀幕</t>
  </si>
  <si>
    <t>電腦訊號選擇器</t>
  </si>
  <si>
    <t>投影機報價內含會議室固定投影銀幕</t>
    <phoneticPr fontId="2" type="noConversion"/>
  </si>
  <si>
    <t>4進1出電子式</t>
    <phoneticPr fontId="2" type="noConversion"/>
  </si>
  <si>
    <t>無線麥克風</t>
  </si>
  <si>
    <t>音源線</t>
  </si>
  <si>
    <t>1組*5間*2時段</t>
    <phoneticPr fontId="2" type="noConversion"/>
  </si>
  <si>
    <t>活動與展覽</t>
  </si>
  <si>
    <t>編號</t>
    <phoneticPr fontId="2" type="noConversion"/>
  </si>
  <si>
    <t>分類</t>
    <phoneticPr fontId="2" type="noConversion"/>
  </si>
  <si>
    <t>中華電信光纖專線</t>
  </si>
  <si>
    <t>1條*2日</t>
    <phoneticPr fontId="2" type="noConversion"/>
  </si>
  <si>
    <t>講師聚光燈</t>
  </si>
  <si>
    <t>舞台活動區用，2組*2時段</t>
    <phoneticPr fontId="2" type="noConversion"/>
  </si>
  <si>
    <t>舞台活動區用，1組*2時段</t>
    <phoneticPr fontId="2" type="noConversion"/>
  </si>
  <si>
    <t>廣告</t>
    <phoneticPr fontId="2" type="noConversion"/>
  </si>
  <si>
    <t>廣告區域租用預算</t>
    <phoneticPr fontId="2" type="noConversion"/>
  </si>
  <si>
    <t>8/10(一)-8/11(二)</t>
    <phoneticPr fontId="2" type="noConversion"/>
  </si>
  <si>
    <t>日</t>
    <phoneticPr fontId="2" type="noConversion"/>
  </si>
  <si>
    <t>日&amp;側</t>
    <phoneticPr fontId="2" type="noConversion"/>
  </si>
  <si>
    <t>w5.5*h4 m</t>
    <phoneticPr fontId="2" type="noConversion"/>
  </si>
  <si>
    <t>大廳背面牆</t>
    <phoneticPr fontId="2" type="noConversion"/>
  </si>
  <si>
    <t>大門北側精神堡壘</t>
    <phoneticPr fontId="2" type="noConversion"/>
  </si>
  <si>
    <t>設備租用預算</t>
    <phoneticPr fontId="2" type="noConversion"/>
  </si>
  <si>
    <t>設備</t>
    <phoneticPr fontId="2" type="noConversion"/>
  </si>
  <si>
    <t>部/時段</t>
    <phoneticPr fontId="2" type="noConversion"/>
  </si>
  <si>
    <t>條/日</t>
    <phoneticPr fontId="2" type="noConversion"/>
  </si>
  <si>
    <t>條/日</t>
    <phoneticPr fontId="2" type="noConversion"/>
  </si>
  <si>
    <t>組/時段</t>
    <phoneticPr fontId="2" type="noConversion"/>
  </si>
  <si>
    <t>iThome 平面廣告</t>
    <phoneticPr fontId="2" type="noConversion"/>
  </si>
  <si>
    <t>iThome 會員edm</t>
    <phoneticPr fontId="2" type="noConversion"/>
  </si>
  <si>
    <t>iThome Banner</t>
    <phoneticPr fontId="2" type="noConversion"/>
  </si>
  <si>
    <t>Facebook 廣告</t>
    <phoneticPr fontId="2" type="noConversion"/>
  </si>
  <si>
    <t>iThome ePaper AD</t>
    <phoneticPr fontId="2" type="noConversion"/>
  </si>
  <si>
    <t>類別</t>
    <phoneticPr fontId="2" type="noConversion"/>
  </si>
  <si>
    <t>內容</t>
    <phoneticPr fontId="2" type="noConversion"/>
  </si>
  <si>
    <t>文具耗材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</si>
  <si>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</si>
  <si>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</si>
  <si>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</si>
  <si>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</si>
  <si>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</si>
  <si>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鑽石贊助</t>
    <phoneticPr fontId="2" type="noConversion"/>
  </si>
  <si>
    <t>攤位贊助</t>
    <phoneticPr fontId="2" type="noConversion"/>
  </si>
  <si>
    <t>白金贊助-2</t>
    <phoneticPr fontId="2" type="noConversion"/>
  </si>
  <si>
    <t>白金贊助-1</t>
    <phoneticPr fontId="2" type="noConversion"/>
  </si>
  <si>
    <t>黃金贊助-1</t>
    <phoneticPr fontId="2" type="noConversion"/>
  </si>
  <si>
    <t>黃金贊助-2</t>
    <phoneticPr fontId="2" type="noConversion"/>
  </si>
  <si>
    <t>6</t>
    <phoneticPr fontId="2" type="noConversion"/>
  </si>
  <si>
    <t>贊助商招募</t>
    <phoneticPr fontId="2" type="noConversion"/>
  </si>
  <si>
    <t>（不含營業稅）</t>
    <phoneticPr fontId="2" type="noConversion"/>
  </si>
  <si>
    <t>預估收入</t>
    <phoneticPr fontId="2" type="noConversion"/>
  </si>
  <si>
    <t>大會倉庫與工作區</t>
    <phoneticPr fontId="2" type="noConversion"/>
  </si>
  <si>
    <t>Keynote彩排</t>
    <phoneticPr fontId="2" type="noConversion"/>
  </si>
  <si>
    <t>佈置佔場</t>
    <phoneticPr fontId="2" type="noConversion"/>
  </si>
  <si>
    <t>裝潢與大會設定</t>
    <phoneticPr fontId="2" type="noConversion"/>
  </si>
  <si>
    <t>展覽與活動</t>
    <phoneticPr fontId="2" type="noConversion"/>
  </si>
  <si>
    <t>分堂教室 1</t>
    <phoneticPr fontId="2" type="noConversion"/>
  </si>
  <si>
    <t>分堂教室 2</t>
    <phoneticPr fontId="2" type="noConversion"/>
  </si>
  <si>
    <t>分堂教室 3</t>
    <phoneticPr fontId="2" type="noConversion"/>
  </si>
  <si>
    <t>分堂教室 4</t>
    <phoneticPr fontId="2" type="noConversion"/>
  </si>
  <si>
    <t>分堂教室 5</t>
    <phoneticPr fontId="2" type="noConversion"/>
  </si>
  <si>
    <t>攤位撤場</t>
    <phoneticPr fontId="2" type="noConversion"/>
  </si>
  <si>
    <t>撤場佔場</t>
    <phoneticPr fontId="2" type="noConversion"/>
  </si>
  <si>
    <t>大會倉庫撤場</t>
    <phoneticPr fontId="2" type="noConversion"/>
  </si>
  <si>
    <t>860吋主幕，使用2時段</t>
    <phoneticPr fontId="2" type="noConversion"/>
  </si>
  <si>
    <t>高亮度中單槍 *5Track*2時段</t>
    <phoneticPr fontId="2" type="noConversion"/>
  </si>
  <si>
    <t>有線麥克風</t>
    <phoneticPr fontId="2" type="noConversion"/>
  </si>
  <si>
    <t>1組*5間*2時段（場地內含）</t>
    <phoneticPr fontId="2" type="noConversion"/>
  </si>
  <si>
    <t>不彩排</t>
    <phoneticPr fontId="2" type="noConversion"/>
  </si>
  <si>
    <t>超高亮度大單槍1部*1時段</t>
    <phoneticPr fontId="2" type="noConversion"/>
  </si>
  <si>
    <t>16進4出特效式</t>
    <phoneticPr fontId="2" type="noConversion"/>
  </si>
  <si>
    <t>提供給自有議程，廠商需付費申請</t>
    <phoneticPr fontId="2" type="noConversion"/>
  </si>
  <si>
    <t>預算</t>
  </si>
  <si>
    <t>小計</t>
  </si>
  <si>
    <t>場地、設備</t>
  </si>
  <si>
    <t>1</t>
  </si>
  <si>
    <t>學員卡</t>
  </si>
  <si>
    <t>4-1-1</t>
  </si>
  <si>
    <t>學員製作物</t>
  </si>
  <si>
    <t>活動贈品</t>
  </si>
  <si>
    <t>網站建置</t>
  </si>
  <si>
    <t>程式資料庫及線上報名</t>
  </si>
  <si>
    <t>天成餐盒</t>
  </si>
  <si>
    <t>便當、餐飲費用</t>
  </si>
  <si>
    <t>製作物</t>
  </si>
  <si>
    <t>講師費</t>
  </si>
  <si>
    <t>09:00~11:00</t>
  </si>
  <si>
    <t>*主辦單位保留講師建議（限CIO或技術長位階）與議程審核權</t>
  </si>
  <si>
    <t>11:00~11:30</t>
  </si>
  <si>
    <t>Tracks</t>
  </si>
  <si>
    <t>11:30~12:10</t>
  </si>
  <si>
    <t>大會自有議程</t>
  </si>
  <si>
    <t>12:10~13:40</t>
  </si>
  <si>
    <t>13:40~14:20</t>
  </si>
  <si>
    <t>14:20~14:30</t>
  </si>
  <si>
    <t>14:30~15:10</t>
  </si>
  <si>
    <t>15:10~15:30</t>
  </si>
  <si>
    <t>15:30~16:10</t>
  </si>
  <si>
    <t>16:10~16:20</t>
  </si>
  <si>
    <t>16:20~17:00</t>
  </si>
  <si>
    <r>
      <t xml:space="preserve">Keynote </t>
    </r>
    <r>
      <rPr>
        <vertAlign val="superscript"/>
        <sz val="8"/>
        <color rgb="FFFFFFFF"/>
        <rFont val="微軟正黑體"/>
        <family val="2"/>
        <charset val="136"/>
      </rPr>
      <t>@ TICC 3F大會堂</t>
    </r>
  </si>
  <si>
    <r>
      <t xml:space="preserve">10:20~10:50     </t>
    </r>
    <r>
      <rPr>
        <b/>
        <sz val="8"/>
        <color rgb="FF000000"/>
        <rFont val="微軟正黑體"/>
        <family val="2"/>
        <charset val="136"/>
      </rPr>
      <t>鑽石贊助商趨勢導言</t>
    </r>
    <r>
      <rPr>
        <sz val="8"/>
        <color rgb="FF000000"/>
        <rFont val="微軟正黑體"/>
        <family val="2"/>
        <charset val="136"/>
      </rPr>
      <t>（</t>
    </r>
    <r>
      <rPr>
        <b/>
        <sz val="8"/>
        <color rgb="FF000000"/>
        <rFont val="微軟正黑體"/>
        <family val="2"/>
        <charset val="136"/>
      </rPr>
      <t xml:space="preserve">10 minutes </t>
    </r>
    <r>
      <rPr>
        <sz val="8"/>
        <color rgb="FF000000"/>
        <rFont val="微軟正黑體"/>
        <family val="2"/>
        <charset val="136"/>
      </rPr>
      <t>*3）</t>
    </r>
  </si>
  <si>
    <r>
      <t xml:space="preserve">A </t>
    </r>
    <r>
      <rPr>
        <vertAlign val="superscript"/>
        <sz val="8"/>
        <color rgb="FFFFFFFF"/>
        <rFont val="微軟正黑體"/>
        <family val="2"/>
        <charset val="136"/>
      </rPr>
      <t>@ TICC 1樓會議室</t>
    </r>
  </si>
  <si>
    <r>
      <t xml:space="preserve">B </t>
    </r>
    <r>
      <rPr>
        <vertAlign val="superscript"/>
        <sz val="8"/>
        <color rgb="FFFFFFFF"/>
        <rFont val="微軟正黑體"/>
        <family val="2"/>
        <charset val="136"/>
      </rPr>
      <t>@ TICC 1樓會議室</t>
    </r>
  </si>
  <si>
    <r>
      <t xml:space="preserve">C </t>
    </r>
    <r>
      <rPr>
        <vertAlign val="superscript"/>
        <sz val="8"/>
        <color rgb="FFFFFFFF"/>
        <rFont val="微軟正黑體"/>
        <family val="2"/>
        <charset val="136"/>
      </rPr>
      <t>@ TICC 1樓會議室</t>
    </r>
  </si>
  <si>
    <r>
      <t xml:space="preserve">D </t>
    </r>
    <r>
      <rPr>
        <vertAlign val="superscript"/>
        <sz val="8"/>
        <color rgb="FFFFFFFF"/>
        <rFont val="微軟正黑體"/>
        <family val="2"/>
        <charset val="136"/>
      </rPr>
      <t>@ TICC 1樓會議室</t>
    </r>
  </si>
  <si>
    <r>
      <t xml:space="preserve">E </t>
    </r>
    <r>
      <rPr>
        <vertAlign val="superscript"/>
        <sz val="8"/>
        <color rgb="FFFFFFFF"/>
        <rFont val="微軟正黑體"/>
        <family val="2"/>
        <charset val="136"/>
      </rPr>
      <t>@ TICC 1樓會議室</t>
    </r>
  </si>
  <si>
    <r>
      <t xml:space="preserve">鑽石贊助 </t>
    </r>
    <r>
      <rPr>
        <b/>
        <sz val="8"/>
        <color rgb="FF000000"/>
        <rFont val="Segoe UI"/>
        <family val="2"/>
      </rPr>
      <t>$350,000</t>
    </r>
  </si>
  <si>
    <r>
      <t xml:space="preserve">白金贊助 </t>
    </r>
    <r>
      <rPr>
        <b/>
        <sz val="8"/>
        <color rgb="FF000000"/>
        <rFont val="Segoe UI"/>
        <family val="2"/>
      </rPr>
      <t>$200,000</t>
    </r>
  </si>
  <si>
    <r>
      <t xml:space="preserve">白金贊助 </t>
    </r>
    <r>
      <rPr>
        <b/>
        <sz val="8"/>
        <color rgb="FF000000"/>
        <rFont val="Segoe UI"/>
        <family val="2"/>
      </rPr>
      <t>$180,000</t>
    </r>
  </si>
  <si>
    <r>
      <t xml:space="preserve">黃金贊助 </t>
    </r>
    <r>
      <rPr>
        <b/>
        <sz val="8"/>
        <color rgb="FF000000"/>
        <rFont val="Segoe UI"/>
        <family val="2"/>
      </rPr>
      <t>$150,000</t>
    </r>
  </si>
  <si>
    <r>
      <t xml:space="preserve">黃金贊助 </t>
    </r>
    <r>
      <rPr>
        <b/>
        <sz val="8"/>
        <color rgb="FF000000"/>
        <rFont val="Segoe UI"/>
        <family val="2"/>
      </rPr>
      <t>$120,000</t>
    </r>
  </si>
  <si>
    <r>
      <t>Break</t>
    </r>
    <r>
      <rPr>
        <sz val="8"/>
        <color rgb="FF7F7F7F"/>
        <rFont val="細明體"/>
        <family val="3"/>
        <charset val="136"/>
      </rPr>
      <t/>
    </r>
    <phoneticPr fontId="2" type="noConversion"/>
  </si>
  <si>
    <t>自行用餐</t>
    <phoneticPr fontId="2" type="noConversion"/>
  </si>
  <si>
    <t>Break</t>
    <phoneticPr fontId="2" type="noConversion"/>
  </si>
  <si>
    <t>1 session + 2 booth</t>
    <phoneticPr fontId="2" type="noConversion"/>
  </si>
  <si>
    <t>1 session + 1 booth</t>
    <phoneticPr fontId="2" type="noConversion"/>
  </si>
  <si>
    <t>1 booth</t>
    <phoneticPr fontId="2" type="noConversion"/>
  </si>
  <si>
    <t>1-2</t>
    <phoneticPr fontId="2" type="noConversion"/>
  </si>
  <si>
    <t>1-1</t>
    <phoneticPr fontId="2" type="noConversion"/>
  </si>
  <si>
    <t>1-3</t>
    <phoneticPr fontId="2" type="noConversion"/>
  </si>
  <si>
    <t>編號</t>
  </si>
  <si>
    <t>分項</t>
  </si>
  <si>
    <t>細項</t>
  </si>
  <si>
    <t>單價</t>
  </si>
  <si>
    <t>數量</t>
  </si>
  <si>
    <t>費用</t>
  </si>
  <si>
    <t>TICC場地及設備</t>
  </si>
  <si>
    <t>場地佈置</t>
  </si>
  <si>
    <t>會場設備</t>
  </si>
  <si>
    <t>刷卡機制</t>
  </si>
  <si>
    <t>客服中心</t>
  </si>
  <si>
    <t>Call In 0800免付費服務電話</t>
  </si>
  <si>
    <t>網站</t>
  </si>
  <si>
    <t>招商</t>
  </si>
  <si>
    <t>招商電話通訊費</t>
  </si>
  <si>
    <t>招商服務</t>
  </si>
  <si>
    <t>餐飲費用</t>
  </si>
  <si>
    <t>工作人員廠商午餐</t>
  </si>
  <si>
    <t>礦泉水</t>
  </si>
  <si>
    <t>學員、廠商礦泉水</t>
  </si>
  <si>
    <t>大會製作物</t>
  </si>
  <si>
    <t>問卷</t>
  </si>
  <si>
    <t>雜支</t>
  </si>
  <si>
    <t>企劃執行費</t>
  </si>
  <si>
    <t>費用總計(未稅)</t>
  </si>
  <si>
    <t>進場</t>
    <phoneticPr fontId="2" type="noConversion"/>
  </si>
  <si>
    <t>活動日</t>
    <phoneticPr fontId="2" type="noConversion"/>
  </si>
  <si>
    <t>撤場</t>
    <phoneticPr fontId="2" type="noConversion"/>
  </si>
  <si>
    <t>1-4</t>
    <phoneticPr fontId="2" type="noConversion"/>
  </si>
  <si>
    <t>1-5</t>
    <phoneticPr fontId="2" type="noConversion"/>
  </si>
  <si>
    <t>會議設備</t>
    <phoneticPr fontId="2" type="noConversion"/>
  </si>
  <si>
    <t>投影銀幕</t>
    <phoneticPr fontId="2" type="noConversion"/>
  </si>
  <si>
    <t>廣告區域租用</t>
    <phoneticPr fontId="2" type="noConversion"/>
  </si>
  <si>
    <t>背板掛旗等佈置物輸出</t>
  </si>
  <si>
    <t>了解 OpenStack 策展區輸出</t>
  </si>
  <si>
    <t>大會舞台等活動區裝潢輸出</t>
  </si>
  <si>
    <t>精神堡壘製作輸出</t>
  </si>
  <si>
    <t>大門南北側掛旗輸出</t>
  </si>
  <si>
    <t>裝潢-Keynote</t>
    <phoneticPr fontId="2" type="noConversion"/>
  </si>
  <si>
    <t>裝潢-分堂課程</t>
    <phoneticPr fontId="2" type="noConversion"/>
  </si>
  <si>
    <t>裝潢-展覽</t>
    <phoneticPr fontId="2" type="noConversion"/>
  </si>
  <si>
    <t>大會主視覺設計</t>
  </si>
  <si>
    <t>NFC報到與攤位集點系統</t>
    <phoneticPr fontId="2" type="noConversion"/>
  </si>
  <si>
    <r>
      <t>Reader(含讀卡機與資料匯出處理費)</t>
    </r>
    <r>
      <rPr>
        <sz val="10"/>
        <color theme="1"/>
        <rFont val="細明體"/>
        <family val="3"/>
        <charset val="136"/>
      </rPr>
      <t/>
    </r>
    <phoneticPr fontId="2" type="noConversion"/>
  </si>
  <si>
    <t>作業網路</t>
    <phoneticPr fontId="2" type="noConversion"/>
  </si>
  <si>
    <t>光纖網路與訊號擴大機</t>
    <phoneticPr fontId="2" type="noConversion"/>
  </si>
  <si>
    <t>租賃市價20萬，iThome主辦優惠</t>
    <phoneticPr fontId="2" type="noConversion"/>
  </si>
  <si>
    <t>含NFC貼片</t>
    <phoneticPr fontId="2" type="noConversion"/>
  </si>
  <si>
    <t>3-1-1</t>
    <phoneticPr fontId="2" type="noConversion"/>
  </si>
  <si>
    <t>3-1-2</t>
    <phoneticPr fontId="2" type="noConversion"/>
  </si>
  <si>
    <t>3-1-3</t>
    <phoneticPr fontId="2" type="noConversion"/>
  </si>
  <si>
    <t>2-3-2</t>
    <phoneticPr fontId="2" type="noConversion"/>
  </si>
  <si>
    <t>2-3-1</t>
    <phoneticPr fontId="2" type="noConversion"/>
  </si>
  <si>
    <t>2-3-3</t>
    <phoneticPr fontId="2" type="noConversion"/>
  </si>
  <si>
    <t>2-3-4</t>
    <phoneticPr fontId="2" type="noConversion"/>
  </si>
  <si>
    <t>2-3-5</t>
    <phoneticPr fontId="2" type="noConversion"/>
  </si>
  <si>
    <t>2-4-1</t>
    <phoneticPr fontId="2" type="noConversion"/>
  </si>
  <si>
    <t>裝潢-廠商</t>
    <phoneticPr fontId="2" type="noConversion"/>
  </si>
  <si>
    <t>4-1-2</t>
    <phoneticPr fontId="2" type="noConversion"/>
  </si>
  <si>
    <t>學員提醒簡訊</t>
    <phoneticPr fontId="2" type="noConversion"/>
  </si>
  <si>
    <t>學員客服</t>
    <phoneticPr fontId="2" type="noConversion"/>
  </si>
  <si>
    <t>6-8月</t>
    <phoneticPr fontId="2" type="noConversion"/>
  </si>
  <si>
    <t>每位報名者通知兩次</t>
    <phoneticPr fontId="2" type="noConversion"/>
  </si>
  <si>
    <t>活動贈品</t>
    <phoneticPr fontId="2" type="noConversion"/>
  </si>
  <si>
    <t>學員客服</t>
    <phoneticPr fontId="2" type="noConversion"/>
  </si>
  <si>
    <t>攤位集點禮</t>
  </si>
  <si>
    <t>問卷回收禮</t>
  </si>
  <si>
    <t>原價12萬，iThome主辦優惠</t>
    <phoneticPr fontId="2" type="noConversion"/>
  </si>
  <si>
    <t>網頁設計（含EDM、Banner設計）</t>
    <phoneticPr fontId="2" type="noConversion"/>
  </si>
  <si>
    <t>iThome主辦，自行吸收</t>
    <phoneticPr fontId="2" type="noConversion"/>
  </si>
  <si>
    <t>9-2-1</t>
    <phoneticPr fontId="2" type="noConversion"/>
  </si>
  <si>
    <t>學員午餐</t>
    <phoneticPr fontId="2" type="noConversion"/>
  </si>
  <si>
    <r>
      <t>免費活動不提供午餐</t>
    </r>
    <r>
      <rPr>
        <sz val="8"/>
        <color rgb="FFC00000"/>
        <rFont val="微軟正黑體"/>
        <family val="2"/>
        <charset val="136"/>
      </rPr>
      <t>（開放贊助）</t>
    </r>
    <phoneticPr fontId="2" type="noConversion"/>
  </si>
  <si>
    <t>文案包裝與宣傳撰稿費</t>
  </si>
  <si>
    <t>2-5-1</t>
    <phoneticPr fontId="2" type="noConversion"/>
  </si>
  <si>
    <t>大圖設計</t>
    <phoneticPr fontId="2" type="noConversion"/>
  </si>
  <si>
    <t>每圖3000，iThome主辦半價優惠</t>
    <phoneticPr fontId="2" type="noConversion"/>
  </si>
  <si>
    <t>Pocketguide 設計與印刷</t>
    <phoneticPr fontId="2" type="noConversion"/>
  </si>
  <si>
    <t>會後報導與事前訪談</t>
    <phoneticPr fontId="2" type="noConversion"/>
  </si>
  <si>
    <t>外聘講師預算(含機+酒)</t>
  </si>
  <si>
    <t>大會平面攝影</t>
  </si>
  <si>
    <t>8/10 過夜保全</t>
    <phoneticPr fontId="2" type="noConversion"/>
  </si>
  <si>
    <t>Keynote 司儀</t>
    <phoneticPr fontId="2" type="noConversion"/>
  </si>
  <si>
    <t>臨時人力</t>
    <phoneticPr fontId="2" type="noConversion"/>
  </si>
  <si>
    <t>現場人力</t>
    <phoneticPr fontId="2" type="noConversion"/>
  </si>
  <si>
    <t>專業人力</t>
    <phoneticPr fontId="2" type="noConversion"/>
  </si>
  <si>
    <t>演講環境</t>
    <phoneticPr fontId="2" type="noConversion"/>
  </si>
  <si>
    <t>廣告</t>
    <phoneticPr fontId="2" type="noConversion"/>
  </si>
  <si>
    <t>廣告</t>
    <phoneticPr fontId="2" type="noConversion"/>
  </si>
  <si>
    <t>大會進場與物料整理</t>
    <phoneticPr fontId="2" type="noConversion"/>
  </si>
  <si>
    <t>貨運物流</t>
    <phoneticPr fontId="2" type="noConversion"/>
  </si>
  <si>
    <t>交通、物流與廠商停車</t>
  </si>
  <si>
    <t>大會用品</t>
    <phoneticPr fontId="2" type="noConversion"/>
  </si>
  <si>
    <t>大會工作服</t>
    <phoneticPr fontId="2" type="noConversion"/>
  </si>
  <si>
    <t>12-1-1</t>
    <phoneticPr fontId="2" type="noConversion"/>
  </si>
  <si>
    <t>12-2-1</t>
    <phoneticPr fontId="2" type="noConversion"/>
  </si>
  <si>
    <t>12-3-1</t>
    <phoneticPr fontId="2" type="noConversion"/>
  </si>
  <si>
    <t>12-4-1</t>
    <phoneticPr fontId="2" type="noConversion"/>
  </si>
  <si>
    <t>12-5-1</t>
    <phoneticPr fontId="2" type="noConversion"/>
  </si>
  <si>
    <t>招生廣告</t>
    <phoneticPr fontId="2" type="noConversion"/>
  </si>
  <si>
    <t>11-1-1</t>
    <phoneticPr fontId="2" type="noConversion"/>
  </si>
  <si>
    <t>11-1-2</t>
    <phoneticPr fontId="2" type="noConversion"/>
  </si>
  <si>
    <t>大廳背面牆</t>
    <phoneticPr fontId="2" type="noConversion"/>
  </si>
  <si>
    <t>大會變動預備金（5%）</t>
    <phoneticPr fontId="2" type="noConversion"/>
  </si>
  <si>
    <t>原價12萬，iThome主辦優惠</t>
    <phoneticPr fontId="2" type="noConversion"/>
  </si>
  <si>
    <t>4個月</t>
    <phoneticPr fontId="2" type="noConversion"/>
  </si>
  <si>
    <t>大會問卷印製與建檔分析</t>
    <phoneticPr fontId="2" type="noConversion"/>
  </si>
  <si>
    <t>實報實銷</t>
    <phoneticPr fontId="2" type="noConversion"/>
  </si>
  <si>
    <t>5-1-1</t>
    <phoneticPr fontId="2" type="noConversion"/>
  </si>
  <si>
    <t>5-1-2</t>
    <phoneticPr fontId="2" type="noConversion"/>
  </si>
  <si>
    <t>贊助商攤位裝潢</t>
    <phoneticPr fontId="2" type="noConversion"/>
  </si>
  <si>
    <t>原價每座12000，iThome主辦優惠</t>
    <phoneticPr fontId="2" type="noConversion"/>
  </si>
  <si>
    <t>企劃執行費</t>
    <phoneticPr fontId="2" type="noConversion"/>
  </si>
  <si>
    <t>收入預估（最小招商值）</t>
    <phoneticPr fontId="2" type="noConversion"/>
  </si>
  <si>
    <t>收入預估（最大招商值）</t>
    <phoneticPr fontId="2" type="noConversion"/>
  </si>
  <si>
    <t>iThome吸收</t>
    <phoneticPr fontId="2" type="noConversion"/>
  </si>
  <si>
    <t>實報實銷</t>
    <phoneticPr fontId="2" type="noConversion"/>
  </si>
  <si>
    <t>原價35000，iThome主辦優惠2折</t>
    <phoneticPr fontId="2" type="noConversion"/>
  </si>
  <si>
    <t>原價80000，iThome主辦優惠2折</t>
    <phoneticPr fontId="2" type="noConversion"/>
  </si>
  <si>
    <t>原價75000，iThome主辦優惠2折</t>
    <phoneticPr fontId="2" type="noConversion"/>
  </si>
  <si>
    <t>PR</t>
    <phoneticPr fontId="2" type="noConversion"/>
  </si>
  <si>
    <t>iThome主辦優惠免費</t>
    <phoneticPr fontId="2" type="noConversion"/>
  </si>
  <si>
    <t>原價5萬，iThome主辦半價優惠</t>
    <phoneticPr fontId="2" type="noConversion"/>
  </si>
  <si>
    <t>開放贊助</t>
    <phoneticPr fontId="2" type="noConversion"/>
  </si>
  <si>
    <t>開放贊助</t>
    <phoneticPr fontId="2" type="noConversion"/>
  </si>
  <si>
    <t>報名客福</t>
  </si>
  <si>
    <t>客服、報名聯繫與文書彙整</t>
  </si>
  <si>
    <t>時程管理</t>
  </si>
  <si>
    <t>專案進度掌控與時程管理</t>
  </si>
  <si>
    <t>現場管理</t>
  </si>
  <si>
    <t>大會進退場與現場調度管理</t>
  </si>
  <si>
    <t>溝通協調</t>
  </si>
  <si>
    <t>大會關係人、講師與招商溝通</t>
  </si>
  <si>
    <t>結案報告</t>
  </si>
  <si>
    <t>贊助商結案請款資料準備</t>
  </si>
  <si>
    <t>客服</t>
    <phoneticPr fontId="2" type="noConversion"/>
  </si>
  <si>
    <t>2-1-1</t>
    <phoneticPr fontId="2" type="noConversion"/>
  </si>
  <si>
    <t>2-2-1</t>
    <phoneticPr fontId="2" type="noConversion"/>
  </si>
  <si>
    <t>裝潢設計resizing</t>
    <phoneticPr fontId="2" type="noConversion"/>
  </si>
  <si>
    <t>3-2-1</t>
    <phoneticPr fontId="2" type="noConversion"/>
  </si>
  <si>
    <t>4-1-3</t>
    <phoneticPr fontId="2" type="noConversion"/>
  </si>
  <si>
    <t>空間、流量租用費用</t>
    <phoneticPr fontId="2" type="noConversion"/>
  </si>
  <si>
    <t>iThome吸收</t>
    <phoneticPr fontId="2" type="noConversion"/>
  </si>
  <si>
    <t>6-1-1</t>
    <phoneticPr fontId="2" type="noConversion"/>
  </si>
  <si>
    <t>6-2-1</t>
    <phoneticPr fontId="2" type="noConversion"/>
  </si>
  <si>
    <t>6-3-1</t>
    <phoneticPr fontId="2" type="noConversion"/>
  </si>
  <si>
    <t>7-1-1</t>
    <phoneticPr fontId="2" type="noConversion"/>
  </si>
  <si>
    <t>7-1-2</t>
    <phoneticPr fontId="2" type="noConversion"/>
  </si>
  <si>
    <t>8-1-1</t>
    <phoneticPr fontId="2" type="noConversion"/>
  </si>
  <si>
    <t>8-3-1</t>
    <phoneticPr fontId="2" type="noConversion"/>
  </si>
  <si>
    <t>9-1-1</t>
    <phoneticPr fontId="2" type="noConversion"/>
  </si>
  <si>
    <t>9-2-2</t>
    <phoneticPr fontId="2" type="noConversion"/>
  </si>
  <si>
    <t>9-2-3</t>
    <phoneticPr fontId="2" type="noConversion"/>
  </si>
  <si>
    <t>10-1-1</t>
    <phoneticPr fontId="2" type="noConversion"/>
  </si>
  <si>
    <t>10-1-2</t>
    <phoneticPr fontId="2" type="noConversion"/>
  </si>
  <si>
    <t>10-1-3</t>
    <phoneticPr fontId="2" type="noConversion"/>
  </si>
  <si>
    <t>10-1-4</t>
    <phoneticPr fontId="2" type="noConversion"/>
  </si>
  <si>
    <t>10-1-5</t>
    <phoneticPr fontId="2" type="noConversion"/>
  </si>
  <si>
    <t>11-2-1</t>
    <phoneticPr fontId="2" type="noConversion"/>
  </si>
  <si>
    <t>11-3-1</t>
    <phoneticPr fontId="2" type="noConversion"/>
  </si>
  <si>
    <t>11-3-2</t>
    <phoneticPr fontId="2" type="noConversion"/>
  </si>
  <si>
    <t>11-3-3</t>
    <phoneticPr fontId="2" type="noConversion"/>
  </si>
  <si>
    <t>11-4-1</t>
    <phoneticPr fontId="2" type="noConversion"/>
  </si>
  <si>
    <t>11-5-1</t>
    <phoneticPr fontId="2" type="noConversion"/>
  </si>
  <si>
    <t>11-5-2</t>
    <phoneticPr fontId="2" type="noConversion"/>
  </si>
  <si>
    <t>（未稅）總計</t>
    <phoneticPr fontId="2" type="noConversion"/>
  </si>
  <si>
    <t>最小招商值為</t>
    <phoneticPr fontId="2" type="noConversion"/>
  </si>
  <si>
    <t>26攤位+5教室+1備用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</si>
</sst>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76" formatCode="&quot;$&quot;#,##0_);[Red]\(&quot;$&quot;#,##0\)"/>
    <numFmt numFmtId="177" formatCode="_-* #,##0_-;\-* #,##0_-;_-* &quot;-&quot;??_-;_-@_-"/>
    <numFmt numFmtId="178" formatCode="#,##0_);[Red]\(#,##0\)"/>
    <numFmt numFmtId="179" formatCode="0_);[Red]\(0\)"/>
    <numFmt numFmtId="180" formatCode="_-&quot;$&quot;* #,##0_-;\-&quot;$&quot;* #,##0_-;_-&quot;$&quot;* &quot;-&quot;??_-;_-@_-"/>
    <numFmt numFmtId="181" formatCode="&quot;$&quot;#,##0"/>
  </numFmts>
  <fonts count="3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8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indexed="9"/>
      <name val="微軟正黑體"/>
      <family val="2"/>
      <charset val="136"/>
    </font>
    <font>
      <b/>
      <sz val="8"/>
      <color indexed="8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8"/>
      <color indexed="9"/>
      <name val="微軟正黑體"/>
      <family val="2"/>
      <charset val="136"/>
    </font>
    <font>
      <b/>
      <sz val="22"/>
      <color indexed="8"/>
      <name val="Segoe UI"/>
      <family val="2"/>
    </font>
    <font>
      <b/>
      <sz val="8"/>
      <color theme="0"/>
      <name val="微軟正黑體"/>
      <family val="2"/>
      <charset val="136"/>
    </font>
    <font>
      <b/>
      <sz val="22"/>
      <color indexed="8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2"/>
      <color indexed="9"/>
      <name val="微軟正黑體"/>
      <family val="2"/>
      <charset val="136"/>
    </font>
    <font>
      <sz val="12"/>
      <name val="微軟正黑體"/>
      <family val="2"/>
      <charset val="136"/>
    </font>
    <font>
      <b/>
      <sz val="8"/>
      <color rgb="FFFFC000"/>
      <name val="微軟正黑體"/>
      <family val="2"/>
      <charset val="136"/>
    </font>
    <font>
      <sz val="10"/>
      <color theme="1"/>
      <name val="細明體"/>
      <family val="3"/>
      <charset val="136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sz val="8"/>
      <color rgb="FFFF0000"/>
      <name val="微軟正黑體"/>
      <family val="2"/>
      <charset val="136"/>
    </font>
    <font>
      <sz val="8"/>
      <color rgb="FF000000"/>
      <name val="Segoe UI"/>
      <family val="2"/>
    </font>
    <font>
      <sz val="8"/>
      <color rgb="FF7F7F7F"/>
      <name val="Segoe UI"/>
      <family val="2"/>
    </font>
    <font>
      <sz val="8"/>
      <color rgb="FF7F7F7F"/>
      <name val="微軟正黑體"/>
      <family val="2"/>
      <charset val="136"/>
    </font>
    <font>
      <b/>
      <sz val="8"/>
      <color rgb="FFFFFFFF"/>
      <name val="Segoe UI"/>
      <family val="2"/>
    </font>
    <font>
      <vertAlign val="superscript"/>
      <sz val="8"/>
      <color rgb="FFFFFFFF"/>
      <name val="微軟正黑體"/>
      <family val="2"/>
      <charset val="136"/>
    </font>
    <font>
      <sz val="8"/>
      <name val="Arial"/>
      <family val="2"/>
    </font>
    <font>
      <sz val="8"/>
      <color rgb="FF000000"/>
      <name val="微軟正黑體"/>
      <family val="2"/>
      <charset val="136"/>
    </font>
    <font>
      <b/>
      <sz val="8"/>
      <color rgb="FF000000"/>
      <name val="微軟正黑體"/>
      <family val="2"/>
      <charset val="136"/>
    </font>
    <font>
      <sz val="8"/>
      <color rgb="FFFFFFFF"/>
      <name val="微軟正黑體"/>
      <family val="2"/>
      <charset val="136"/>
    </font>
    <font>
      <b/>
      <sz val="8"/>
      <color rgb="FF000000"/>
      <name val="Segoe UI"/>
      <family val="2"/>
    </font>
    <font>
      <sz val="8"/>
      <color rgb="FF7F7F7F"/>
      <name val="細明體"/>
      <family val="3"/>
      <charset val="136"/>
    </font>
    <font>
      <sz val="8"/>
      <color rgb="FFC00000"/>
      <name val="微軟正黑體"/>
      <family val="2"/>
      <charset val="136"/>
    </font>
    <font>
      <sz val="8"/>
      <color theme="0"/>
      <name val="微軟正黑體"/>
      <family val="2"/>
      <charset val="136"/>
    </font>
    <font>
      <b/>
      <sz val="11"/>
      <color indexed="8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C00000"/>
      </right>
      <top style="thin">
        <color rgb="FFD9D9D9"/>
      </top>
      <bottom style="thin">
        <color rgb="FFD9D9D9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thin">
        <color rgb="FFD9D9D9"/>
      </top>
      <bottom/>
      <diagonal/>
    </border>
    <border>
      <left/>
      <right style="medium">
        <color rgb="FFC00000"/>
      </right>
      <top/>
      <bottom style="thin">
        <color rgb="FFD9D9D9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medium">
        <color rgb="FFC00000"/>
      </top>
      <bottom style="medium">
        <color rgb="FFC00000"/>
      </bottom>
      <diagonal/>
    </border>
    <border>
      <left style="thin">
        <color rgb="FFD9D9D9"/>
      </left>
      <right/>
      <top style="medium">
        <color rgb="FFC00000"/>
      </top>
      <bottom style="medium">
        <color rgb="FFC00000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173">
    <xf numFmtId="0" fontId="0" fillId="0" borderId="0" xfId="0">
      <alignment vertical="center"/>
    </xf>
    <xf numFmtId="0" fontId="4" fillId="0" borderId="1" xfId="9" applyFont="1" applyBorder="1" applyAlignment="1">
      <alignment vertical="center"/>
    </xf>
    <xf numFmtId="0" fontId="4" fillId="0" borderId="1" xfId="9" applyNumberFormat="1" applyFont="1" applyBorder="1" applyAlignment="1">
      <alignment horizontal="left" vertical="center"/>
    </xf>
    <xf numFmtId="180" fontId="4" fillId="0" borderId="1" xfId="9" applyNumberFormat="1" applyFont="1" applyBorder="1" applyAlignment="1">
      <alignment horizontal="center" vertical="center"/>
    </xf>
    <xf numFmtId="0" fontId="4" fillId="0" borderId="1" xfId="9" applyFont="1" applyBorder="1" applyAlignment="1">
      <alignment horizontal="center" vertical="center"/>
    </xf>
    <xf numFmtId="0" fontId="4" fillId="0" borderId="0" xfId="9" applyFont="1" applyBorder="1" applyAlignment="1">
      <alignment vertical="center"/>
    </xf>
    <xf numFmtId="0" fontId="5" fillId="3" borderId="1" xfId="9" applyFont="1" applyFill="1" applyBorder="1" applyAlignment="1">
      <alignment horizontal="center" vertical="center"/>
    </xf>
    <xf numFmtId="0" fontId="4" fillId="0" borderId="0" xfId="9" applyFont="1" applyBorder="1" applyAlignment="1">
      <alignment horizontal="left" vertical="center"/>
    </xf>
    <xf numFmtId="0" fontId="4" fillId="0" borderId="0" xfId="9" applyFont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78" fontId="8" fillId="2" borderId="1" xfId="0" quotePrefix="1" applyNumberFormat="1" applyFont="1" applyFill="1" applyBorder="1" applyAlignment="1">
      <alignment vertical="center" wrapText="1"/>
    </xf>
    <xf numFmtId="176" fontId="8" fillId="2" borderId="1" xfId="0" applyNumberFormat="1" applyFont="1" applyFill="1" applyBorder="1" applyAlignment="1">
      <alignment horizontal="right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79" fontId="8" fillId="2" borderId="1" xfId="0" applyNumberFormat="1" applyFont="1" applyFill="1" applyBorder="1" applyAlignment="1">
      <alignment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0" xfId="2" applyNumberFormat="1" applyFont="1" applyAlignment="1">
      <alignment horizontal="right" vertical="center" wrapText="1"/>
    </xf>
    <xf numFmtId="178" fontId="6" fillId="0" borderId="0" xfId="0" applyNumberFormat="1" applyFont="1" applyAlignment="1">
      <alignment horizontal="center" vertical="center" wrapText="1"/>
    </xf>
    <xf numFmtId="0" fontId="8" fillId="0" borderId="1" xfId="9" applyNumberFormat="1" applyFont="1" applyBorder="1" applyAlignment="1">
      <alignment horizontal="left" vertical="center"/>
    </xf>
    <xf numFmtId="0" fontId="8" fillId="0" borderId="0" xfId="9" applyFont="1" applyBorder="1" applyAlignment="1">
      <alignment vertical="center"/>
    </xf>
    <xf numFmtId="181" fontId="12" fillId="3" borderId="1" xfId="9" applyNumberFormat="1" applyFont="1" applyFill="1" applyBorder="1" applyAlignment="1">
      <alignment horizontal="right" vertical="center"/>
    </xf>
    <xf numFmtId="0" fontId="8" fillId="0" borderId="0" xfId="9" applyFont="1" applyBorder="1" applyAlignment="1">
      <alignment horizontal="left" vertical="center"/>
    </xf>
    <xf numFmtId="49" fontId="14" fillId="4" borderId="5" xfId="0" applyNumberFormat="1" applyFont="1" applyFill="1" applyBorder="1" applyAlignment="1" applyProtection="1">
      <alignment horizontal="center" vertical="center" wrapText="1"/>
    </xf>
    <xf numFmtId="49" fontId="14" fillId="4" borderId="5" xfId="0" applyNumberFormat="1" applyFont="1" applyFill="1" applyBorder="1" applyAlignment="1" applyProtection="1">
      <alignment horizontal="left" vertical="center" wrapText="1"/>
    </xf>
    <xf numFmtId="178" fontId="14" fillId="4" borderId="5" xfId="0" applyNumberFormat="1" applyFont="1" applyFill="1" applyBorder="1" applyAlignment="1" applyProtection="1">
      <alignment horizontal="center" vertical="center" wrapText="1"/>
    </xf>
    <xf numFmtId="176" fontId="14" fillId="4" borderId="5" xfId="0" applyNumberFormat="1" applyFont="1" applyFill="1" applyBorder="1" applyAlignment="1" applyProtection="1">
      <alignment horizontal="right" vertical="center" wrapText="1"/>
    </xf>
    <xf numFmtId="177" fontId="14" fillId="4" borderId="5" xfId="2" applyNumberFormat="1" applyFont="1" applyFill="1" applyBorder="1" applyAlignment="1" applyProtection="1">
      <alignment horizontal="center" vertical="center" wrapText="1"/>
    </xf>
    <xf numFmtId="0" fontId="16" fillId="0" borderId="0" xfId="9" applyFont="1" applyBorder="1" applyAlignment="1">
      <alignment horizontal="center" vertical="center"/>
    </xf>
    <xf numFmtId="0" fontId="16" fillId="0" borderId="1" xfId="9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17" fillId="3" borderId="1" xfId="9" applyFont="1" applyFill="1" applyBorder="1" applyAlignment="1">
      <alignment vertical="center"/>
    </xf>
    <xf numFmtId="181" fontId="17" fillId="3" borderId="1" xfId="9" applyNumberFormat="1" applyFont="1" applyFill="1" applyBorder="1" applyAlignment="1">
      <alignment horizontal="right" vertical="center"/>
    </xf>
    <xf numFmtId="0" fontId="17" fillId="3" borderId="1" xfId="9" applyFont="1" applyFill="1" applyBorder="1" applyAlignment="1">
      <alignment horizontal="right" vertical="center"/>
    </xf>
    <xf numFmtId="0" fontId="17" fillId="3" borderId="1" xfId="9" applyFont="1" applyFill="1" applyBorder="1" applyAlignment="1">
      <alignment horizontal="center" vertical="center"/>
    </xf>
    <xf numFmtId="181" fontId="17" fillId="3" borderId="1" xfId="9" applyNumberFormat="1" applyFont="1" applyFill="1" applyBorder="1" applyAlignment="1">
      <alignment horizontal="center" vertical="center"/>
    </xf>
    <xf numFmtId="0" fontId="18" fillId="0" borderId="0" xfId="9" applyFont="1" applyBorder="1" applyAlignment="1">
      <alignment vertical="center"/>
    </xf>
    <xf numFmtId="0" fontId="0" fillId="0" borderId="0" xfId="0">
      <alignment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0" fontId="24" fillId="0" borderId="21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25" fillId="0" borderId="35" xfId="0" applyFont="1" applyBorder="1" applyAlignment="1">
      <alignment horizontal="center" vertical="center" wrapText="1" readingOrder="1"/>
    </xf>
    <xf numFmtId="0" fontId="25" fillId="0" borderId="36" xfId="0" applyFont="1" applyBorder="1" applyAlignment="1">
      <alignment horizontal="center" vertical="center" wrapText="1" readingOrder="1"/>
    </xf>
    <xf numFmtId="0" fontId="24" fillId="0" borderId="34" xfId="0" applyFont="1" applyBorder="1" applyAlignment="1">
      <alignment horizontal="left" vertical="center" wrapText="1" readingOrder="1"/>
    </xf>
    <xf numFmtId="0" fontId="26" fillId="0" borderId="35" xfId="0" applyFont="1" applyBorder="1" applyAlignment="1">
      <alignment horizontal="center" vertical="center" wrapText="1" readingOrder="1"/>
    </xf>
    <xf numFmtId="0" fontId="32" fillId="8" borderId="22" xfId="0" applyFont="1" applyFill="1" applyBorder="1" applyAlignment="1">
      <alignment horizontal="center" vertical="center" wrapText="1" readingOrder="1"/>
    </xf>
    <xf numFmtId="0" fontId="30" fillId="0" borderId="22" xfId="0" applyFont="1" applyBorder="1" applyAlignment="1">
      <alignment horizontal="center" vertical="center" wrapText="1" readingOrder="1"/>
    </xf>
    <xf numFmtId="0" fontId="32" fillId="9" borderId="22" xfId="0" applyFont="1" applyFill="1" applyBorder="1" applyAlignment="1">
      <alignment horizontal="center" vertical="center" wrapText="1" readingOrder="1"/>
    </xf>
    <xf numFmtId="0" fontId="30" fillId="10" borderId="22" xfId="0" applyFont="1" applyFill="1" applyBorder="1" applyAlignment="1">
      <alignment horizontal="center" vertical="center" wrapText="1" readingOrder="1"/>
    </xf>
    <xf numFmtId="0" fontId="30" fillId="11" borderId="22" xfId="0" applyFont="1" applyFill="1" applyBorder="1" applyAlignment="1">
      <alignment horizontal="center" vertical="center" wrapText="1" readingOrder="1"/>
    </xf>
    <xf numFmtId="0" fontId="11" fillId="0" borderId="13" xfId="0" applyFont="1" applyFill="1" applyBorder="1">
      <alignment vertical="center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178" fontId="10" fillId="0" borderId="2" xfId="0" applyNumberFormat="1" applyFont="1" applyFill="1" applyBorder="1" applyAlignment="1" applyProtection="1">
      <alignment horizontal="right" vertical="center" wrapText="1"/>
    </xf>
    <xf numFmtId="178" fontId="10" fillId="0" borderId="2" xfId="0" applyNumberFormat="1" applyFont="1" applyFill="1" applyBorder="1" applyAlignment="1" applyProtection="1">
      <alignment horizontal="center" vertical="center" wrapText="1"/>
    </xf>
    <xf numFmtId="178" fontId="10" fillId="0" borderId="6" xfId="0" applyNumberFormat="1" applyFont="1" applyFill="1" applyBorder="1" applyAlignment="1" applyProtection="1">
      <alignment horizontal="center" vertical="center" wrapText="1"/>
    </xf>
    <xf numFmtId="0" fontId="18" fillId="0" borderId="0" xfId="0" applyFont="1">
      <alignment vertical="center"/>
    </xf>
    <xf numFmtId="0" fontId="11" fillId="6" borderId="1" xfId="0" applyFont="1" applyFill="1" applyBorder="1" applyAlignment="1">
      <alignment vertical="center" wrapText="1"/>
    </xf>
    <xf numFmtId="178" fontId="11" fillId="6" borderId="1" xfId="0" applyNumberFormat="1" applyFont="1" applyFill="1" applyBorder="1" applyAlignment="1">
      <alignment horizontal="right" vertical="center" wrapText="1"/>
    </xf>
    <xf numFmtId="178" fontId="11" fillId="6" borderId="1" xfId="0" applyNumberFormat="1" applyFont="1" applyFill="1" applyBorder="1" applyAlignment="1">
      <alignment horizontal="center" vertical="center" wrapText="1"/>
    </xf>
    <xf numFmtId="178" fontId="11" fillId="6" borderId="16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>
      <alignment vertical="center" wrapText="1"/>
    </xf>
    <xf numFmtId="178" fontId="11" fillId="0" borderId="1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178" fontId="11" fillId="0" borderId="16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 applyProtection="1">
      <alignment horizontal="right" vertical="center" wrapText="1"/>
    </xf>
    <xf numFmtId="178" fontId="11" fillId="0" borderId="1" xfId="0" applyNumberFormat="1" applyFont="1" applyFill="1" applyBorder="1" applyAlignment="1" applyProtection="1">
      <alignment horizontal="center" vertical="center" wrapText="1"/>
    </xf>
    <xf numFmtId="178" fontId="11" fillId="0" borderId="16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vertical="center" wrapText="1"/>
    </xf>
    <xf numFmtId="178" fontId="11" fillId="6" borderId="1" xfId="0" applyNumberFormat="1" applyFont="1" applyFill="1" applyBorder="1" applyAlignment="1" applyProtection="1">
      <alignment horizontal="center" vertical="center" wrapText="1"/>
    </xf>
    <xf numFmtId="178" fontId="11" fillId="6" borderId="1" xfId="0" applyNumberFormat="1" applyFont="1" applyFill="1" applyBorder="1" applyAlignment="1" applyProtection="1">
      <alignment horizontal="right" vertical="center" wrapText="1"/>
    </xf>
    <xf numFmtId="178" fontId="11" fillId="0" borderId="1" xfId="2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78" fontId="23" fillId="0" borderId="16" xfId="0" applyNumberFormat="1" applyFont="1" applyFill="1" applyBorder="1" applyAlignment="1" applyProtection="1">
      <alignment horizontal="center" vertical="center" wrapText="1"/>
    </xf>
    <xf numFmtId="178" fontId="11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78" fontId="11" fillId="0" borderId="16" xfId="0" applyNumberFormat="1" applyFont="1" applyFill="1" applyBorder="1" applyAlignment="1">
      <alignment vertical="center" wrapText="1"/>
    </xf>
    <xf numFmtId="178" fontId="11" fillId="0" borderId="0" xfId="0" applyNumberFormat="1" applyFont="1" applyFill="1">
      <alignment vertical="center"/>
    </xf>
    <xf numFmtId="178" fontId="8" fillId="0" borderId="16" xfId="0" applyNumberFormat="1" applyFont="1" applyFill="1" applyBorder="1" applyAlignment="1">
      <alignment vertical="center" wrapText="1"/>
    </xf>
    <xf numFmtId="178" fontId="11" fillId="0" borderId="16" xfId="0" applyNumberFormat="1" applyFont="1" applyFill="1" applyBorder="1" applyAlignment="1" applyProtection="1">
      <alignment horizontal="left" vertical="center" wrapText="1"/>
    </xf>
    <xf numFmtId="178" fontId="35" fillId="0" borderId="16" xfId="0" applyNumberFormat="1" applyFont="1" applyFill="1" applyBorder="1" applyAlignment="1" applyProtection="1">
      <alignment horizontal="left" vertical="center" wrapText="1"/>
    </xf>
    <xf numFmtId="178" fontId="35" fillId="0" borderId="16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178" fontId="11" fillId="0" borderId="16" xfId="0" applyNumberFormat="1" applyFont="1" applyFill="1" applyBorder="1" applyAlignment="1">
      <alignment horizontal="left" vertical="center" wrapText="1"/>
    </xf>
    <xf numFmtId="178" fontId="35" fillId="0" borderId="16" xfId="0" applyNumberFormat="1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/>
    </xf>
    <xf numFmtId="0" fontId="36" fillId="4" borderId="1" xfId="0" applyFont="1" applyFill="1" applyBorder="1" applyAlignment="1">
      <alignment vertical="center" wrapText="1"/>
    </xf>
    <xf numFmtId="178" fontId="36" fillId="4" borderId="1" xfId="0" applyNumberFormat="1" applyFont="1" applyFill="1" applyBorder="1" applyAlignment="1">
      <alignment horizontal="right" vertical="center" wrapText="1"/>
    </xf>
    <xf numFmtId="178" fontId="36" fillId="4" borderId="1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left" vertical="center"/>
    </xf>
    <xf numFmtId="0" fontId="36" fillId="4" borderId="15" xfId="0" applyFont="1" applyFill="1" applyBorder="1" applyAlignment="1">
      <alignment vertical="center" wrapText="1"/>
    </xf>
    <xf numFmtId="178" fontId="36" fillId="4" borderId="15" xfId="0" applyNumberFormat="1" applyFont="1" applyFill="1" applyBorder="1" applyAlignment="1">
      <alignment horizontal="right" vertical="center" wrapText="1"/>
    </xf>
    <xf numFmtId="178" fontId="36" fillId="4" borderId="15" xfId="0" applyNumberFormat="1" applyFont="1" applyFill="1" applyBorder="1" applyAlignment="1">
      <alignment horizontal="center" vertical="center" wrapText="1"/>
    </xf>
    <xf numFmtId="178" fontId="36" fillId="4" borderId="16" xfId="0" applyNumberFormat="1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49" fontId="3" fillId="6" borderId="1" xfId="0" applyNumberFormat="1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178" fontId="19" fillId="4" borderId="17" xfId="0" applyNumberFormat="1" applyFont="1" applyFill="1" applyBorder="1" applyAlignment="1">
      <alignment vertical="center" wrapText="1"/>
    </xf>
    <xf numFmtId="178" fontId="19" fillId="4" borderId="15" xfId="0" applyNumberFormat="1" applyFont="1" applyFill="1" applyBorder="1" applyAlignment="1">
      <alignment horizontal="right" vertical="center" wrapText="1"/>
    </xf>
    <xf numFmtId="178" fontId="8" fillId="12" borderId="1" xfId="0" applyNumberFormat="1" applyFont="1" applyFill="1" applyBorder="1" applyAlignment="1">
      <alignment horizontal="center" vertical="center" wrapText="1"/>
    </xf>
    <xf numFmtId="176" fontId="37" fillId="0" borderId="0" xfId="0" applyNumberFormat="1" applyFont="1" applyAlignment="1">
      <alignment vertical="center" wrapText="1"/>
    </xf>
    <xf numFmtId="178" fontId="23" fillId="0" borderId="1" xfId="0" applyNumberFormat="1" applyFont="1" applyFill="1" applyBorder="1" applyAlignment="1">
      <alignment horizontal="right" vertical="center" wrapText="1"/>
    </xf>
    <xf numFmtId="178" fontId="23" fillId="0" borderId="1" xfId="2" applyNumberFormat="1" applyFont="1" applyFill="1" applyBorder="1" applyAlignment="1" applyProtection="1">
      <alignment horizontal="right" vertical="center" wrapText="1"/>
    </xf>
    <xf numFmtId="178" fontId="23" fillId="0" borderId="1" xfId="0" applyNumberFormat="1" applyFont="1" applyFill="1" applyBorder="1" applyAlignment="1" applyProtection="1">
      <alignment horizontal="right" vertical="center" wrapText="1"/>
    </xf>
    <xf numFmtId="178" fontId="23" fillId="0" borderId="16" xfId="0" applyNumberFormat="1" applyFont="1" applyFill="1" applyBorder="1" applyAlignment="1" applyProtection="1">
      <alignment horizontal="left" vertical="center" wrapText="1"/>
    </xf>
    <xf numFmtId="176" fontId="23" fillId="2" borderId="1" xfId="0" applyNumberFormat="1" applyFont="1" applyFill="1" applyBorder="1" applyAlignment="1">
      <alignment horizontal="right" vertical="center" wrapText="1"/>
    </xf>
    <xf numFmtId="178" fontId="23" fillId="0" borderId="16" xfId="0" applyNumberFormat="1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178" fontId="11" fillId="0" borderId="0" xfId="0" applyNumberFormat="1" applyFont="1" applyFill="1" applyBorder="1" applyAlignment="1">
      <alignment horizontal="left" vertical="center" wrapText="1"/>
    </xf>
    <xf numFmtId="49" fontId="10" fillId="6" borderId="10" xfId="0" applyNumberFormat="1" applyFont="1" applyFill="1" applyBorder="1" applyAlignment="1" applyProtection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0" fillId="0" borderId="3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49" fontId="3" fillId="6" borderId="10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vertical="center" wrapText="1"/>
    </xf>
    <xf numFmtId="49" fontId="8" fillId="0" borderId="4" xfId="0" applyNumberFormat="1" applyFont="1" applyFill="1" applyBorder="1" applyAlignment="1" applyProtection="1">
      <alignment vertical="center" wrapText="1"/>
    </xf>
    <xf numFmtId="0" fontId="18" fillId="0" borderId="5" xfId="0" applyFont="1" applyBorder="1" applyAlignment="1">
      <alignment vertical="center" wrapText="1"/>
    </xf>
    <xf numFmtId="49" fontId="13" fillId="0" borderId="0" xfId="0" applyNumberFormat="1" applyFont="1" applyFill="1" applyBorder="1" applyAlignment="1" applyProtection="1">
      <alignment horizontal="right" vertical="center" wrapText="1"/>
    </xf>
    <xf numFmtId="0" fontId="10" fillId="6" borderId="10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176" fontId="9" fillId="0" borderId="11" xfId="0" applyNumberFormat="1" applyFont="1" applyBorder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179" fontId="14" fillId="4" borderId="8" xfId="0" applyNumberFormat="1" applyFont="1" applyFill="1" applyBorder="1" applyAlignment="1" applyProtection="1">
      <alignment horizontal="left" vertical="center" wrapText="1"/>
    </xf>
    <xf numFmtId="179" fontId="14" fillId="4" borderId="9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 vertical="top" textRotation="255" wrapText="1"/>
    </xf>
    <xf numFmtId="49" fontId="3" fillId="0" borderId="5" xfId="0" applyNumberFormat="1" applyFont="1" applyFill="1" applyBorder="1" applyAlignment="1" applyProtection="1">
      <alignment horizontal="center" vertical="top" textRotation="255" wrapText="1"/>
    </xf>
    <xf numFmtId="176" fontId="8" fillId="2" borderId="10" xfId="0" applyNumberFormat="1" applyFont="1" applyFill="1" applyBorder="1" applyAlignment="1">
      <alignment horizontal="right" vertical="center" wrapText="1"/>
    </xf>
    <xf numFmtId="176" fontId="8" fillId="2" borderId="7" xfId="0" applyNumberFormat="1" applyFont="1" applyFill="1" applyBorder="1" applyAlignment="1">
      <alignment horizontal="right" vertical="center" wrapText="1"/>
    </xf>
    <xf numFmtId="0" fontId="27" fillId="7" borderId="23" xfId="0" applyFont="1" applyFill="1" applyBorder="1" applyAlignment="1">
      <alignment horizontal="center" vertical="center" wrapText="1" readingOrder="1"/>
    </xf>
    <xf numFmtId="0" fontId="27" fillId="7" borderId="24" xfId="0" applyFont="1" applyFill="1" applyBorder="1" applyAlignment="1">
      <alignment horizontal="center" vertical="center" wrapText="1" readingOrder="1"/>
    </xf>
    <xf numFmtId="0" fontId="27" fillId="7" borderId="25" xfId="0" applyFont="1" applyFill="1" applyBorder="1" applyAlignment="1">
      <alignment horizontal="center" vertical="center" wrapText="1" readingOrder="1"/>
    </xf>
    <xf numFmtId="0" fontId="29" fillId="0" borderId="26" xfId="0" applyFont="1" applyBorder="1" applyAlignment="1">
      <alignment vertical="top" wrapText="1"/>
    </xf>
    <xf numFmtId="0" fontId="29" fillId="0" borderId="27" xfId="0" applyFont="1" applyBorder="1" applyAlignment="1">
      <alignment vertical="top" wrapText="1"/>
    </xf>
    <xf numFmtId="0" fontId="30" fillId="0" borderId="28" xfId="0" applyFont="1" applyBorder="1" applyAlignment="1">
      <alignment horizontal="center" vertical="center" wrapText="1" readingOrder="1"/>
    </xf>
    <xf numFmtId="0" fontId="30" fillId="0" borderId="29" xfId="0" applyFont="1" applyBorder="1" applyAlignment="1">
      <alignment horizontal="center" vertical="center" wrapText="1" readingOrder="1"/>
    </xf>
    <xf numFmtId="0" fontId="30" fillId="0" borderId="30" xfId="0" applyFont="1" applyBorder="1" applyAlignment="1">
      <alignment horizontal="center" vertical="center" wrapText="1" readingOrder="1"/>
    </xf>
    <xf numFmtId="0" fontId="30" fillId="0" borderId="31" xfId="0" applyFont="1" applyBorder="1" applyAlignment="1">
      <alignment horizontal="center" vertical="center" wrapText="1" readingOrder="1"/>
    </xf>
    <xf numFmtId="0" fontId="30" fillId="0" borderId="32" xfId="0" applyFont="1" applyBorder="1" applyAlignment="1">
      <alignment horizontal="center" vertical="center" wrapText="1" readingOrder="1"/>
    </xf>
    <xf numFmtId="0" fontId="30" fillId="0" borderId="33" xfId="0" applyFont="1" applyBorder="1" applyAlignment="1">
      <alignment horizontal="center" vertical="center" wrapText="1" readingOrder="1"/>
    </xf>
  </cellXfs>
  <cellStyles count="10">
    <cellStyle name="一般" xfId="0" builtinId="0"/>
    <cellStyle name="一般 2" xfId="1"/>
    <cellStyle name="一般 3" xfId="8"/>
    <cellStyle name="一般 4" xfId="9"/>
    <cellStyle name="千分位" xfId="2" builtinId="3"/>
    <cellStyle name="千分位 2" xfId="3"/>
    <cellStyle name="千分位 3" xfId="4"/>
    <cellStyle name="百分比 2" xfId="5"/>
    <cellStyle name="貨幣 2" xfId="6"/>
    <cellStyle name="貨幣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16</xdr:row>
      <xdr:rowOff>9525</xdr:rowOff>
    </xdr:from>
    <xdr:to>
      <xdr:col>17</xdr:col>
      <xdr:colOff>533400</xdr:colOff>
      <xdr:row>40</xdr:row>
      <xdr:rowOff>47304</xdr:rowOff>
    </xdr:to>
    <xdr:grpSp>
      <xdr:nvGrpSpPr>
        <xdr:cNvPr id="10" name="群組 9"/>
        <xdr:cNvGrpSpPr/>
      </xdr:nvGrpSpPr>
      <xdr:grpSpPr>
        <a:xfrm>
          <a:off x="7353300" y="4914900"/>
          <a:ext cx="6543675" cy="5066979"/>
          <a:chOff x="0" y="3819525"/>
          <a:chExt cx="8856663" cy="6858000"/>
        </a:xfrm>
      </xdr:grpSpPr>
      <xdr:pic>
        <xdr:nvPicPr>
          <xdr:cNvPr id="2" name="Picture 2" descr="C:\Users\chrishuang\Documents\Desktop\圖片1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3819525"/>
            <a:ext cx="8856663" cy="6858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矩形 2"/>
          <xdr:cNvSpPr/>
        </xdr:nvSpPr>
        <xdr:spPr>
          <a:xfrm>
            <a:off x="2700139" y="6312421"/>
            <a:ext cx="2304256" cy="2140364"/>
          </a:xfrm>
          <a:prstGeom prst="rect">
            <a:avLst/>
          </a:prstGeom>
          <a:solidFill>
            <a:srgbClr val="017DC7"/>
          </a:solidFill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TW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TW" sz="1600" b="1">
                <a:solidFill>
                  <a:schemeClr val="bg1"/>
                </a:solidFill>
              </a:rPr>
              <a:t>Conference</a:t>
            </a:r>
            <a:endParaRPr lang="zh-TW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4" name="矩形 3"/>
          <xdr:cNvSpPr/>
        </xdr:nvSpPr>
        <xdr:spPr>
          <a:xfrm>
            <a:off x="971947" y="7815525"/>
            <a:ext cx="1440160" cy="1440161"/>
          </a:xfrm>
          <a:prstGeom prst="rect">
            <a:avLst/>
          </a:prstGeom>
          <a:solidFill>
            <a:srgbClr val="017DC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TW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TW" sz="1200" b="1">
                <a:latin typeface="微軟正黑體" panose="020B0604030504040204" pitchFamily="34" charset="-120"/>
                <a:ea typeface="微軟正黑體" panose="020B0604030504040204" pitchFamily="34" charset="-120"/>
                <a:cs typeface="Segoe UI" panose="020B0502040204020203" pitchFamily="34" charset="0"/>
              </a:rPr>
              <a:t>102</a:t>
            </a:r>
            <a:r>
              <a:rPr lang="en-US" altLang="zh-TW" sz="1200">
                <a:latin typeface="微軟正黑體" panose="020B0604030504040204" pitchFamily="34" charset="-120"/>
                <a:ea typeface="微軟正黑體" panose="020B0604030504040204" pitchFamily="34" charset="-120"/>
                <a:cs typeface="Segoe UI" panose="020B0502040204020203" pitchFamily="34" charset="0"/>
              </a:rPr>
              <a:t/>
            </a:r>
            <a:br>
              <a:rPr lang="en-US" altLang="zh-TW" sz="1200">
                <a:latin typeface="微軟正黑體" panose="020B0604030504040204" pitchFamily="34" charset="-120"/>
                <a:ea typeface="微軟正黑體" panose="020B0604030504040204" pitchFamily="34" charset="-120"/>
                <a:cs typeface="Segoe UI" panose="020B0502040204020203" pitchFamily="34" charset="0"/>
              </a:rPr>
            </a:br>
            <a:r>
              <a:rPr lang="en-US" altLang="zh-TW" sz="1600" b="1">
                <a:solidFill>
                  <a:schemeClr val="bg1"/>
                </a:solidFill>
              </a:rPr>
              <a:t>Conference</a:t>
            </a:r>
            <a:endParaRPr lang="zh-TW" alt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5" name="矩形 4"/>
          <xdr:cNvSpPr/>
        </xdr:nvSpPr>
        <xdr:spPr>
          <a:xfrm>
            <a:off x="971947" y="7004431"/>
            <a:ext cx="1440160" cy="748149"/>
          </a:xfrm>
          <a:prstGeom prst="rect">
            <a:avLst/>
          </a:prstGeom>
          <a:solidFill>
            <a:srgbClr val="017DC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zh-TW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TW" sz="1200" b="1">
                <a:latin typeface="微軟正黑體" panose="020B0604030504040204" pitchFamily="34" charset="-120"/>
                <a:ea typeface="微軟正黑體" panose="020B0604030504040204" pitchFamily="34" charset="-120"/>
                <a:cs typeface="Segoe UI" panose="020B0502040204020203" pitchFamily="34" charset="0"/>
              </a:rPr>
              <a:t>103</a:t>
            </a:r>
            <a:r>
              <a:rPr lang="en-US" altLang="zh-TW" sz="1200">
                <a:latin typeface="微軟正黑體" panose="020B0604030504040204" pitchFamily="34" charset="-120"/>
                <a:ea typeface="微軟正黑體" panose="020B0604030504040204" pitchFamily="34" charset="-120"/>
                <a:cs typeface="Segoe UI" panose="020B0502040204020203" pitchFamily="34" charset="0"/>
              </a:rPr>
              <a:t/>
            </a:r>
            <a:br>
              <a:rPr lang="en-US" altLang="zh-TW" sz="1200">
                <a:latin typeface="微軟正黑體" panose="020B0604030504040204" pitchFamily="34" charset="-120"/>
                <a:ea typeface="微軟正黑體" panose="020B0604030504040204" pitchFamily="34" charset="-120"/>
                <a:cs typeface="Segoe UI" panose="020B0502040204020203" pitchFamily="34" charset="0"/>
              </a:rPr>
            </a:br>
            <a:r>
              <a:rPr lang="en-US" altLang="zh-TW" sz="1600" b="1">
                <a:solidFill>
                  <a:schemeClr val="bg1"/>
                </a:solidFill>
              </a:rPr>
              <a:t>Conference</a:t>
            </a:r>
            <a:endParaRPr lang="zh-TW" alt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6" name="文字方塊 8"/>
          <xdr:cNvSpPr txBox="1"/>
        </xdr:nvSpPr>
        <xdr:spPr>
          <a:xfrm>
            <a:off x="2979043" y="6762029"/>
            <a:ext cx="864096" cy="253916"/>
          </a:xfrm>
          <a:prstGeom prst="rect">
            <a:avLst/>
          </a:prstGeom>
          <a:noFill/>
        </xdr:spPr>
        <xdr:txBody>
          <a:bodyPr wrap="square" rtlCol="0" anchor="b">
            <a:spAutoFit/>
          </a:bodyPr>
          <a:lstStyle>
            <a:defPPr>
              <a:defRPr lang="zh-TW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5pPr>
            <a:lvl6pPr marL="22860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6pPr>
            <a:lvl7pPr marL="27432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7pPr>
            <a:lvl8pPr marL="32004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8pPr>
            <a:lvl9pPr marL="36576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9pPr>
          </a:lstStyle>
          <a:p>
            <a:pPr algn="r"/>
            <a:r>
              <a:rPr lang="en-US" altLang="zh-TW" sz="900" b="1">
                <a:solidFill>
                  <a:schemeClr val="bg1"/>
                </a:solidFill>
              </a:rPr>
              <a:t>Room </a:t>
            </a:r>
            <a:r>
              <a:rPr lang="en-US" altLang="zh-TW" sz="1050" b="1">
                <a:solidFill>
                  <a:schemeClr val="bg1"/>
                </a:solidFill>
              </a:rPr>
              <a:t>101A</a:t>
            </a:r>
            <a:endParaRPr lang="en-US" altLang="zh-TW" sz="900" b="1">
              <a:solidFill>
                <a:schemeClr val="bg1"/>
              </a:solidFill>
            </a:endParaRPr>
          </a:p>
        </xdr:txBody>
      </xdr:sp>
      <xdr:sp macro="" textlink="">
        <xdr:nvSpPr>
          <xdr:cNvPr id="7" name="文字方塊 9"/>
          <xdr:cNvSpPr txBox="1"/>
        </xdr:nvSpPr>
        <xdr:spPr>
          <a:xfrm>
            <a:off x="3843139" y="6762029"/>
            <a:ext cx="900000" cy="253916"/>
          </a:xfrm>
          <a:prstGeom prst="rect">
            <a:avLst/>
          </a:prstGeom>
          <a:noFill/>
        </xdr:spPr>
        <xdr:txBody>
          <a:bodyPr wrap="square" rtlCol="0" anchor="b">
            <a:spAutoFit/>
          </a:bodyPr>
          <a:lstStyle>
            <a:defPPr>
              <a:defRPr lang="zh-TW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5pPr>
            <a:lvl6pPr marL="22860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6pPr>
            <a:lvl7pPr marL="27432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7pPr>
            <a:lvl8pPr marL="32004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8pPr>
            <a:lvl9pPr marL="36576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9pPr>
          </a:lstStyle>
          <a:p>
            <a:r>
              <a:rPr lang="en-US" altLang="zh-TW" sz="900" b="1">
                <a:solidFill>
                  <a:schemeClr val="bg1"/>
                </a:solidFill>
              </a:rPr>
              <a:t>Room </a:t>
            </a:r>
            <a:r>
              <a:rPr lang="en-US" altLang="zh-TW" sz="1050" b="1">
                <a:solidFill>
                  <a:schemeClr val="bg1"/>
                </a:solidFill>
              </a:rPr>
              <a:t>101B</a:t>
            </a:r>
            <a:endParaRPr lang="zh-TW" altLang="en-US" sz="900" b="1">
              <a:solidFill>
                <a:schemeClr val="bg1"/>
              </a:solidFill>
            </a:endParaRPr>
          </a:p>
        </xdr:txBody>
      </xdr:sp>
      <xdr:sp macro="" textlink="">
        <xdr:nvSpPr>
          <xdr:cNvPr id="8" name="文字方塊 10"/>
          <xdr:cNvSpPr txBox="1"/>
        </xdr:nvSpPr>
        <xdr:spPr>
          <a:xfrm>
            <a:off x="2979043" y="7858705"/>
            <a:ext cx="864096" cy="253916"/>
          </a:xfrm>
          <a:prstGeom prst="rect">
            <a:avLst/>
          </a:prstGeom>
          <a:noFill/>
        </xdr:spPr>
        <xdr:txBody>
          <a:bodyPr wrap="square" rtlCol="0" anchor="b">
            <a:spAutoFit/>
          </a:bodyPr>
          <a:lstStyle>
            <a:defPPr>
              <a:defRPr lang="zh-TW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5pPr>
            <a:lvl6pPr marL="22860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6pPr>
            <a:lvl7pPr marL="27432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7pPr>
            <a:lvl8pPr marL="32004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8pPr>
            <a:lvl9pPr marL="36576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9pPr>
          </a:lstStyle>
          <a:p>
            <a:pPr algn="r"/>
            <a:r>
              <a:rPr lang="en-US" altLang="zh-TW" sz="900" b="1">
                <a:solidFill>
                  <a:schemeClr val="bg1"/>
                </a:solidFill>
              </a:rPr>
              <a:t>Room </a:t>
            </a:r>
            <a:r>
              <a:rPr lang="en-US" altLang="zh-TW" sz="1050" b="1">
                <a:solidFill>
                  <a:schemeClr val="bg1"/>
                </a:solidFill>
              </a:rPr>
              <a:t>101C</a:t>
            </a:r>
            <a:endParaRPr lang="zh-TW" altLang="en-US" sz="900" b="1">
              <a:solidFill>
                <a:schemeClr val="bg1"/>
              </a:solidFill>
            </a:endParaRPr>
          </a:p>
        </xdr:txBody>
      </xdr:sp>
      <xdr:sp macro="" textlink="">
        <xdr:nvSpPr>
          <xdr:cNvPr id="9" name="文字方塊 11"/>
          <xdr:cNvSpPr txBox="1"/>
        </xdr:nvSpPr>
        <xdr:spPr>
          <a:xfrm>
            <a:off x="3843139" y="7823950"/>
            <a:ext cx="900000" cy="253916"/>
          </a:xfrm>
          <a:prstGeom prst="rect">
            <a:avLst/>
          </a:prstGeom>
          <a:noFill/>
        </xdr:spPr>
        <xdr:txBody>
          <a:bodyPr wrap="square" rtlCol="0" anchor="b">
            <a:spAutoFit/>
          </a:bodyPr>
          <a:lstStyle>
            <a:defPPr>
              <a:defRPr lang="zh-TW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5pPr>
            <a:lvl6pPr marL="22860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6pPr>
            <a:lvl7pPr marL="27432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7pPr>
            <a:lvl8pPr marL="32004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8pPr>
            <a:lvl9pPr marL="3657600" algn="l" defTabSz="914400" rtl="0" eaLnBrk="1" latinLnBrk="0" hangingPunct="1">
              <a:defRPr kumimoji="1" sz="2400" kern="1200">
                <a:solidFill>
                  <a:schemeClr val="tx1"/>
                </a:solidFill>
                <a:latin typeface="Arial" pitchFamily="34" charset="0"/>
                <a:ea typeface="新細明體" pitchFamily="18" charset="-120"/>
                <a:cs typeface="+mn-cs"/>
              </a:defRPr>
            </a:lvl9pPr>
          </a:lstStyle>
          <a:p>
            <a:r>
              <a:rPr lang="en-US" altLang="zh-TW" sz="900" b="1">
                <a:solidFill>
                  <a:schemeClr val="bg1"/>
                </a:solidFill>
              </a:rPr>
              <a:t>Room </a:t>
            </a:r>
            <a:r>
              <a:rPr lang="en-US" altLang="zh-TW" sz="1050" b="1">
                <a:solidFill>
                  <a:schemeClr val="bg1"/>
                </a:solidFill>
              </a:rPr>
              <a:t>101D</a:t>
            </a:r>
            <a:endParaRPr lang="zh-TW" altLang="en-US" sz="9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7" zoomScale="130" zoomScaleNormal="130" workbookViewId="0">
      <selection activeCell="K14" sqref="K14"/>
    </sheetView>
  </sheetViews>
  <sheetFormatPr defaultRowHeight="16.5" x14ac:dyDescent="0.25"/>
  <cols>
    <col min="3" max="3" width="4.75" customWidth="1"/>
    <col min="4" max="4" width="11.75" customWidth="1"/>
    <col min="5" max="5" width="21.875" customWidth="1"/>
    <col min="9" max="9" width="22" customWidth="1"/>
    <col min="11" max="11" width="9.625" bestFit="1" customWidth="1"/>
  </cols>
  <sheetData>
    <row r="1" spans="1:11" ht="33.75" thickBot="1" x14ac:dyDescent="0.3">
      <c r="A1" s="142" t="s">
        <v>4</v>
      </c>
      <c r="B1" s="142"/>
      <c r="C1" s="142"/>
      <c r="D1" s="142"/>
      <c r="E1" s="142"/>
      <c r="F1" s="142"/>
      <c r="G1" s="142"/>
      <c r="H1" s="142"/>
      <c r="I1" s="142"/>
      <c r="J1" s="45"/>
      <c r="K1" s="45"/>
    </row>
    <row r="2" spans="1:11" s="65" customFormat="1" ht="18" customHeight="1" x14ac:dyDescent="0.25">
      <c r="A2" s="59"/>
      <c r="B2" s="60" t="s">
        <v>0</v>
      </c>
      <c r="C2" s="61" t="s">
        <v>171</v>
      </c>
      <c r="D2" s="61" t="s">
        <v>172</v>
      </c>
      <c r="E2" s="61" t="s">
        <v>173</v>
      </c>
      <c r="F2" s="62" t="s">
        <v>174</v>
      </c>
      <c r="G2" s="63" t="s">
        <v>175</v>
      </c>
      <c r="H2" s="62" t="s">
        <v>122</v>
      </c>
      <c r="I2" s="64" t="s">
        <v>123</v>
      </c>
    </row>
    <row r="3" spans="1:11" s="65" customFormat="1" ht="18" customHeight="1" x14ac:dyDescent="0.25">
      <c r="A3" s="144" t="s">
        <v>176</v>
      </c>
      <c r="B3" s="145"/>
      <c r="C3" s="145"/>
      <c r="D3" s="145"/>
      <c r="E3" s="145"/>
      <c r="F3" s="145"/>
      <c r="G3" s="145"/>
      <c r="H3" s="145"/>
      <c r="I3" s="146"/>
    </row>
    <row r="4" spans="1:11" s="65" customFormat="1" ht="18" customHeight="1" x14ac:dyDescent="0.25">
      <c r="A4" s="128">
        <v>1</v>
      </c>
      <c r="B4" s="148" t="s">
        <v>257</v>
      </c>
      <c r="C4" s="120" t="s">
        <v>177</v>
      </c>
      <c r="D4" s="121"/>
      <c r="E4" s="66"/>
      <c r="F4" s="67"/>
      <c r="G4" s="68"/>
      <c r="H4" s="67"/>
      <c r="I4" s="69">
        <f>SUM(H5:H9)</f>
        <v>1178300</v>
      </c>
    </row>
    <row r="5" spans="1:11" s="65" customFormat="1" ht="18" customHeight="1" x14ac:dyDescent="0.25">
      <c r="A5" s="147"/>
      <c r="B5" s="149"/>
      <c r="C5" s="70" t="s">
        <v>169</v>
      </c>
      <c r="D5" s="47" t="s">
        <v>124</v>
      </c>
      <c r="E5" s="71" t="s">
        <v>196</v>
      </c>
      <c r="F5" s="72">
        <f>場租與設備!G11</f>
        <v>100200</v>
      </c>
      <c r="G5" s="19">
        <v>1</v>
      </c>
      <c r="H5" s="73">
        <f>F5*G5</f>
        <v>100200</v>
      </c>
      <c r="I5" s="74"/>
    </row>
    <row r="6" spans="1:11" s="65" customFormat="1" ht="18" customHeight="1" x14ac:dyDescent="0.25">
      <c r="A6" s="147"/>
      <c r="B6" s="149"/>
      <c r="C6" s="70" t="s">
        <v>168</v>
      </c>
      <c r="D6" s="47" t="s">
        <v>124</v>
      </c>
      <c r="E6" s="71" t="s">
        <v>197</v>
      </c>
      <c r="F6" s="72">
        <f>場租與設備!G27</f>
        <v>516000</v>
      </c>
      <c r="G6" s="19">
        <v>1</v>
      </c>
      <c r="H6" s="73">
        <f>F6*G6</f>
        <v>516000</v>
      </c>
      <c r="I6" s="74"/>
    </row>
    <row r="7" spans="1:11" s="65" customFormat="1" ht="18" customHeight="1" x14ac:dyDescent="0.25">
      <c r="A7" s="147"/>
      <c r="B7" s="149"/>
      <c r="C7" s="70" t="s">
        <v>170</v>
      </c>
      <c r="D7" s="47" t="s">
        <v>124</v>
      </c>
      <c r="E7" s="71" t="s">
        <v>198</v>
      </c>
      <c r="F7" s="72">
        <f>場租與設備!G38</f>
        <v>100200</v>
      </c>
      <c r="G7" s="19">
        <v>1</v>
      </c>
      <c r="H7" s="73">
        <f>F7*G7</f>
        <v>100200</v>
      </c>
      <c r="I7" s="74"/>
    </row>
    <row r="8" spans="1:11" s="65" customFormat="1" ht="18" customHeight="1" x14ac:dyDescent="0.25">
      <c r="A8" s="147"/>
      <c r="B8" s="149"/>
      <c r="C8" s="70" t="s">
        <v>199</v>
      </c>
      <c r="D8" s="47" t="s">
        <v>124</v>
      </c>
      <c r="E8" s="71" t="s">
        <v>203</v>
      </c>
      <c r="F8" s="72">
        <f>場租與設備!G43</f>
        <v>24000</v>
      </c>
      <c r="G8" s="19">
        <v>1</v>
      </c>
      <c r="H8" s="73">
        <f>F8*G8</f>
        <v>24000</v>
      </c>
      <c r="I8" s="74"/>
    </row>
    <row r="9" spans="1:11" s="65" customFormat="1" ht="18" customHeight="1" x14ac:dyDescent="0.25">
      <c r="A9" s="147"/>
      <c r="B9" s="149"/>
      <c r="C9" s="70" t="s">
        <v>200</v>
      </c>
      <c r="D9" s="47" t="s">
        <v>124</v>
      </c>
      <c r="E9" s="71" t="s">
        <v>201</v>
      </c>
      <c r="F9" s="72">
        <f>場租與設備!G64</f>
        <v>437900</v>
      </c>
      <c r="G9" s="19">
        <v>1</v>
      </c>
      <c r="H9" s="73">
        <f>F9*G9</f>
        <v>437900</v>
      </c>
      <c r="I9" s="74"/>
    </row>
    <row r="10" spans="1:11" s="65" customFormat="1" ht="18" customHeight="1" x14ac:dyDescent="0.25">
      <c r="A10" s="128">
        <v>2</v>
      </c>
      <c r="B10" s="125" t="s">
        <v>178</v>
      </c>
      <c r="C10" s="143" t="s">
        <v>178</v>
      </c>
      <c r="D10" s="121"/>
      <c r="E10" s="66"/>
      <c r="F10" s="67"/>
      <c r="G10" s="68"/>
      <c r="H10" s="67"/>
      <c r="I10" s="69">
        <f>SUM(H11:H19)</f>
        <v>441500</v>
      </c>
    </row>
    <row r="11" spans="1:11" s="65" customFormat="1" ht="18" customHeight="1" x14ac:dyDescent="0.25">
      <c r="A11" s="129"/>
      <c r="B11" s="126"/>
      <c r="C11" s="11" t="s">
        <v>307</v>
      </c>
      <c r="D11" s="83" t="s">
        <v>209</v>
      </c>
      <c r="E11" s="83" t="s">
        <v>204</v>
      </c>
      <c r="F11" s="73">
        <v>20000</v>
      </c>
      <c r="G11" s="19">
        <v>1</v>
      </c>
      <c r="H11" s="73">
        <f t="shared" ref="H11:H18" si="0">F11*G11</f>
        <v>20000</v>
      </c>
      <c r="I11" s="89"/>
    </row>
    <row r="12" spans="1:11" s="65" customFormat="1" ht="18" customHeight="1" x14ac:dyDescent="0.25">
      <c r="A12" s="129"/>
      <c r="B12" s="126"/>
      <c r="C12" s="11" t="s">
        <v>308</v>
      </c>
      <c r="D12" s="83" t="s">
        <v>210</v>
      </c>
      <c r="E12" s="83" t="s">
        <v>204</v>
      </c>
      <c r="F12" s="73">
        <v>6000</v>
      </c>
      <c r="G12" s="19">
        <v>5</v>
      </c>
      <c r="H12" s="73">
        <f t="shared" si="0"/>
        <v>30000</v>
      </c>
      <c r="I12" s="89"/>
    </row>
    <row r="13" spans="1:11" s="65" customFormat="1" ht="18" customHeight="1" x14ac:dyDescent="0.25">
      <c r="A13" s="129"/>
      <c r="B13" s="126"/>
      <c r="C13" s="11" t="s">
        <v>223</v>
      </c>
      <c r="D13" s="83" t="s">
        <v>211</v>
      </c>
      <c r="E13" s="83" t="s">
        <v>205</v>
      </c>
      <c r="F13" s="73">
        <v>30000</v>
      </c>
      <c r="G13" s="19">
        <v>1</v>
      </c>
      <c r="H13" s="73">
        <f t="shared" si="0"/>
        <v>30000</v>
      </c>
      <c r="I13" s="89"/>
    </row>
    <row r="14" spans="1:11" s="65" customFormat="1" ht="18" customHeight="1" x14ac:dyDescent="0.25">
      <c r="A14" s="129"/>
      <c r="B14" s="126"/>
      <c r="C14" s="11" t="s">
        <v>222</v>
      </c>
      <c r="D14" s="83" t="s">
        <v>211</v>
      </c>
      <c r="E14" s="83" t="s">
        <v>206</v>
      </c>
      <c r="F14" s="73">
        <v>20000</v>
      </c>
      <c r="G14" s="19">
        <v>1</v>
      </c>
      <c r="H14" s="73">
        <f t="shared" si="0"/>
        <v>20000</v>
      </c>
      <c r="I14" s="89"/>
    </row>
    <row r="15" spans="1:11" s="65" customFormat="1" ht="18" customHeight="1" x14ac:dyDescent="0.25">
      <c r="A15" s="129"/>
      <c r="B15" s="126"/>
      <c r="C15" s="11" t="s">
        <v>224</v>
      </c>
      <c r="D15" s="83" t="s">
        <v>211</v>
      </c>
      <c r="E15" s="83" t="s">
        <v>208</v>
      </c>
      <c r="F15" s="73">
        <v>30000</v>
      </c>
      <c r="G15" s="19">
        <v>1</v>
      </c>
      <c r="H15" s="73">
        <f t="shared" si="0"/>
        <v>30000</v>
      </c>
      <c r="I15" s="89"/>
    </row>
    <row r="16" spans="1:11" s="65" customFormat="1" ht="18" customHeight="1" x14ac:dyDescent="0.25">
      <c r="A16" s="129"/>
      <c r="B16" s="126"/>
      <c r="C16" s="11" t="s">
        <v>225</v>
      </c>
      <c r="D16" s="83" t="s">
        <v>211</v>
      </c>
      <c r="E16" s="83" t="s">
        <v>273</v>
      </c>
      <c r="F16" s="73">
        <v>15000</v>
      </c>
      <c r="G16" s="19">
        <v>1</v>
      </c>
      <c r="H16" s="73">
        <f t="shared" si="0"/>
        <v>15000</v>
      </c>
      <c r="I16" s="89"/>
    </row>
    <row r="17" spans="1:9" s="65" customFormat="1" ht="18" customHeight="1" x14ac:dyDescent="0.25">
      <c r="A17" s="129"/>
      <c r="B17" s="126"/>
      <c r="C17" s="11" t="s">
        <v>226</v>
      </c>
      <c r="D17" s="83" t="s">
        <v>211</v>
      </c>
      <c r="E17" s="83" t="s">
        <v>207</v>
      </c>
      <c r="F17" s="73">
        <v>30000</v>
      </c>
      <c r="G17" s="19">
        <v>1</v>
      </c>
      <c r="H17" s="73">
        <f t="shared" si="0"/>
        <v>30000</v>
      </c>
      <c r="I17" s="89"/>
    </row>
    <row r="18" spans="1:9" s="65" customFormat="1" ht="18" customHeight="1" x14ac:dyDescent="0.25">
      <c r="A18" s="129"/>
      <c r="B18" s="126"/>
      <c r="C18" s="11" t="s">
        <v>227</v>
      </c>
      <c r="D18" s="83" t="s">
        <v>228</v>
      </c>
      <c r="E18" s="83" t="s">
        <v>281</v>
      </c>
      <c r="F18" s="112">
        <v>8000</v>
      </c>
      <c r="G18" s="19">
        <f>SUM(收入預估!F4:F9)+3</f>
        <v>26</v>
      </c>
      <c r="H18" s="73">
        <f t="shared" si="0"/>
        <v>208000</v>
      </c>
      <c r="I18" s="92" t="s">
        <v>282</v>
      </c>
    </row>
    <row r="19" spans="1:9" s="65" customFormat="1" ht="18" customHeight="1" x14ac:dyDescent="0.25">
      <c r="A19" s="130"/>
      <c r="B19" s="127"/>
      <c r="C19" s="70" t="s">
        <v>245</v>
      </c>
      <c r="D19" s="86" t="s">
        <v>246</v>
      </c>
      <c r="E19" s="86" t="s">
        <v>309</v>
      </c>
      <c r="F19" s="113">
        <v>1500</v>
      </c>
      <c r="G19" s="77">
        <f>SUM(G11:G18)+2</f>
        <v>39</v>
      </c>
      <c r="H19" s="73">
        <f>F19*G19</f>
        <v>58500</v>
      </c>
      <c r="I19" s="95" t="s">
        <v>247</v>
      </c>
    </row>
    <row r="20" spans="1:9" s="65" customFormat="1" ht="18" customHeight="1" x14ac:dyDescent="0.25">
      <c r="A20" s="122">
        <v>3</v>
      </c>
      <c r="B20" s="123" t="s">
        <v>179</v>
      </c>
      <c r="C20" s="120" t="s">
        <v>179</v>
      </c>
      <c r="D20" s="121"/>
      <c r="E20" s="66"/>
      <c r="F20" s="67"/>
      <c r="G20" s="68"/>
      <c r="H20" s="67"/>
      <c r="I20" s="69">
        <f>SUM(H21:H24)</f>
        <v>234000</v>
      </c>
    </row>
    <row r="21" spans="1:9" s="65" customFormat="1" ht="18" customHeight="1" x14ac:dyDescent="0.25">
      <c r="A21" s="122"/>
      <c r="B21" s="153"/>
      <c r="C21" s="70" t="s">
        <v>219</v>
      </c>
      <c r="D21" s="132" t="s">
        <v>180</v>
      </c>
      <c r="E21" s="79" t="s">
        <v>213</v>
      </c>
      <c r="F21" s="112">
        <v>100000</v>
      </c>
      <c r="G21" s="19">
        <v>1</v>
      </c>
      <c r="H21" s="73">
        <f>F21*G21</f>
        <v>100000</v>
      </c>
      <c r="I21" s="91" t="s">
        <v>217</v>
      </c>
    </row>
    <row r="22" spans="1:9" s="65" customFormat="1" ht="18" customHeight="1" x14ac:dyDescent="0.25">
      <c r="A22" s="122"/>
      <c r="B22" s="153"/>
      <c r="C22" s="70" t="s">
        <v>220</v>
      </c>
      <c r="D22" s="132"/>
      <c r="E22" s="79" t="s">
        <v>214</v>
      </c>
      <c r="F22" s="73">
        <v>1000</v>
      </c>
      <c r="G22" s="19">
        <v>32</v>
      </c>
      <c r="H22" s="73">
        <f>F22*G22</f>
        <v>32000</v>
      </c>
      <c r="I22" s="89" t="s">
        <v>338</v>
      </c>
    </row>
    <row r="23" spans="1:9" s="65" customFormat="1" ht="18" customHeight="1" x14ac:dyDescent="0.25">
      <c r="A23" s="122"/>
      <c r="B23" s="153"/>
      <c r="C23" s="11" t="s">
        <v>221</v>
      </c>
      <c r="D23" s="132"/>
      <c r="E23" s="20" t="s">
        <v>126</v>
      </c>
      <c r="F23" s="73">
        <v>60</v>
      </c>
      <c r="G23" s="19">
        <v>1200</v>
      </c>
      <c r="H23" s="73">
        <f>F23*G23</f>
        <v>72000</v>
      </c>
      <c r="I23" s="89" t="s">
        <v>218</v>
      </c>
    </row>
    <row r="24" spans="1:9" s="65" customFormat="1" ht="18" customHeight="1" x14ac:dyDescent="0.25">
      <c r="A24" s="122"/>
      <c r="B24" s="153"/>
      <c r="C24" s="70" t="s">
        <v>310</v>
      </c>
      <c r="D24" s="79" t="s">
        <v>215</v>
      </c>
      <c r="E24" s="71" t="s">
        <v>216</v>
      </c>
      <c r="F24" s="114">
        <v>30000</v>
      </c>
      <c r="G24" s="21" t="s">
        <v>125</v>
      </c>
      <c r="H24" s="73">
        <f>F24*G24</f>
        <v>30000</v>
      </c>
      <c r="I24" s="91" t="s">
        <v>217</v>
      </c>
    </row>
    <row r="25" spans="1:9" s="65" customFormat="1" ht="18" customHeight="1" x14ac:dyDescent="0.25">
      <c r="A25" s="122">
        <v>4</v>
      </c>
      <c r="B25" s="151" t="s">
        <v>306</v>
      </c>
      <c r="C25" s="120" t="s">
        <v>235</v>
      </c>
      <c r="D25" s="121"/>
      <c r="E25" s="66"/>
      <c r="F25" s="67"/>
      <c r="G25" s="80"/>
      <c r="H25" s="81"/>
      <c r="I25" s="69">
        <f>SUM(H26:H28)</f>
        <v>0</v>
      </c>
    </row>
    <row r="26" spans="1:9" s="65" customFormat="1" ht="18" customHeight="1" x14ac:dyDescent="0.25">
      <c r="A26" s="150"/>
      <c r="B26" s="124"/>
      <c r="C26" s="70" t="s">
        <v>127</v>
      </c>
      <c r="D26" s="132" t="s">
        <v>181</v>
      </c>
      <c r="E26" s="46" t="s">
        <v>231</v>
      </c>
      <c r="F26" s="76">
        <v>40000</v>
      </c>
      <c r="G26" s="77">
        <v>2</v>
      </c>
      <c r="H26" s="112" t="s">
        <v>286</v>
      </c>
      <c r="I26" s="90" t="s">
        <v>232</v>
      </c>
    </row>
    <row r="27" spans="1:9" s="65" customFormat="1" ht="18" customHeight="1" x14ac:dyDescent="0.25">
      <c r="A27" s="150"/>
      <c r="B27" s="124"/>
      <c r="C27" s="70" t="s">
        <v>229</v>
      </c>
      <c r="D27" s="152"/>
      <c r="E27" s="46" t="s">
        <v>182</v>
      </c>
      <c r="F27" s="76">
        <v>20000</v>
      </c>
      <c r="G27" s="77">
        <v>2</v>
      </c>
      <c r="H27" s="112" t="s">
        <v>286</v>
      </c>
      <c r="I27" s="90" t="s">
        <v>232</v>
      </c>
    </row>
    <row r="28" spans="1:9" s="65" customFormat="1" ht="18" customHeight="1" x14ac:dyDescent="0.25">
      <c r="A28" s="150"/>
      <c r="B28" s="124"/>
      <c r="C28" s="70" t="s">
        <v>311</v>
      </c>
      <c r="D28" s="152"/>
      <c r="E28" s="46" t="s">
        <v>230</v>
      </c>
      <c r="F28" s="76">
        <v>2</v>
      </c>
      <c r="G28" s="77">
        <v>2600</v>
      </c>
      <c r="H28" s="112" t="s">
        <v>286</v>
      </c>
      <c r="I28" s="93" t="s">
        <v>233</v>
      </c>
    </row>
    <row r="29" spans="1:9" s="65" customFormat="1" ht="18" customHeight="1" x14ac:dyDescent="0.25">
      <c r="A29" s="128">
        <v>5</v>
      </c>
      <c r="B29" s="125" t="s">
        <v>234</v>
      </c>
      <c r="C29" s="120" t="s">
        <v>128</v>
      </c>
      <c r="D29" s="121"/>
      <c r="E29" s="66"/>
      <c r="F29" s="67"/>
      <c r="G29" s="68"/>
      <c r="H29" s="67"/>
      <c r="I29" s="69">
        <f>SUM(H30:H31)</f>
        <v>49000</v>
      </c>
    </row>
    <row r="30" spans="1:9" s="65" customFormat="1" ht="18" customHeight="1" x14ac:dyDescent="0.25">
      <c r="A30" s="129"/>
      <c r="B30" s="126"/>
      <c r="C30" s="11" t="s">
        <v>279</v>
      </c>
      <c r="D30" s="133" t="s">
        <v>129</v>
      </c>
      <c r="E30" s="83" t="s">
        <v>237</v>
      </c>
      <c r="F30" s="82">
        <v>70</v>
      </c>
      <c r="G30" s="77">
        <v>700</v>
      </c>
      <c r="H30" s="112" t="s">
        <v>294</v>
      </c>
      <c r="I30" s="115" t="s">
        <v>295</v>
      </c>
    </row>
    <row r="31" spans="1:9" s="65" customFormat="1" ht="18" customHeight="1" x14ac:dyDescent="0.25">
      <c r="A31" s="129"/>
      <c r="B31" s="126"/>
      <c r="C31" s="11" t="s">
        <v>280</v>
      </c>
      <c r="D31" s="134"/>
      <c r="E31" s="83" t="s">
        <v>236</v>
      </c>
      <c r="F31" s="82">
        <v>70</v>
      </c>
      <c r="G31" s="77">
        <v>700</v>
      </c>
      <c r="H31" s="73">
        <f>F31*G31</f>
        <v>49000</v>
      </c>
      <c r="I31" s="84"/>
    </row>
    <row r="32" spans="1:9" s="65" customFormat="1" ht="18" customHeight="1" x14ac:dyDescent="0.25">
      <c r="A32" s="128">
        <v>6</v>
      </c>
      <c r="B32" s="125" t="s">
        <v>183</v>
      </c>
      <c r="C32" s="138" t="s">
        <v>183</v>
      </c>
      <c r="D32" s="121"/>
      <c r="E32" s="105"/>
      <c r="F32" s="67"/>
      <c r="G32" s="68"/>
      <c r="H32" s="67"/>
      <c r="I32" s="69">
        <f>SUM(H33:H35)</f>
        <v>160000</v>
      </c>
    </row>
    <row r="33" spans="1:9" s="65" customFormat="1" ht="18" customHeight="1" x14ac:dyDescent="0.25">
      <c r="A33" s="129"/>
      <c r="B33" s="136"/>
      <c r="C33" s="11" t="s">
        <v>314</v>
      </c>
      <c r="D33" s="139" t="s">
        <v>130</v>
      </c>
      <c r="E33" s="83" t="s">
        <v>239</v>
      </c>
      <c r="F33" s="113">
        <v>60000</v>
      </c>
      <c r="G33" s="75">
        <v>1</v>
      </c>
      <c r="H33" s="73">
        <f>F33*G33</f>
        <v>60000</v>
      </c>
      <c r="I33" s="95" t="s">
        <v>275</v>
      </c>
    </row>
    <row r="34" spans="1:9" s="65" customFormat="1" ht="18" customHeight="1" x14ac:dyDescent="0.25">
      <c r="A34" s="129"/>
      <c r="B34" s="136"/>
      <c r="C34" s="11" t="s">
        <v>315</v>
      </c>
      <c r="D34" s="140"/>
      <c r="E34" s="83" t="s">
        <v>131</v>
      </c>
      <c r="F34" s="113">
        <v>60000</v>
      </c>
      <c r="G34" s="75">
        <v>1</v>
      </c>
      <c r="H34" s="73">
        <f>F34*G34</f>
        <v>60000</v>
      </c>
      <c r="I34" s="95" t="s">
        <v>238</v>
      </c>
    </row>
    <row r="35" spans="1:9" s="65" customFormat="1" ht="18" customHeight="1" x14ac:dyDescent="0.25">
      <c r="A35" s="135"/>
      <c r="B35" s="137"/>
      <c r="C35" s="11" t="s">
        <v>316</v>
      </c>
      <c r="D35" s="141"/>
      <c r="E35" s="83" t="s">
        <v>312</v>
      </c>
      <c r="F35" s="82">
        <v>10000</v>
      </c>
      <c r="G35" s="75">
        <v>4</v>
      </c>
      <c r="H35" s="73">
        <f>F35*G35</f>
        <v>40000</v>
      </c>
      <c r="I35" s="94" t="s">
        <v>276</v>
      </c>
    </row>
    <row r="36" spans="1:9" s="65" customFormat="1" ht="18" customHeight="1" x14ac:dyDescent="0.25">
      <c r="A36" s="122">
        <v>7</v>
      </c>
      <c r="B36" s="123" t="s">
        <v>184</v>
      </c>
      <c r="C36" s="106" t="s">
        <v>184</v>
      </c>
      <c r="D36" s="105"/>
      <c r="E36" s="105"/>
      <c r="F36" s="67"/>
      <c r="G36" s="68"/>
      <c r="H36" s="67"/>
      <c r="I36" s="69">
        <f>SUM(H37:H38)</f>
        <v>184000</v>
      </c>
    </row>
    <row r="37" spans="1:9" s="65" customFormat="1" ht="18" customHeight="1" x14ac:dyDescent="0.25">
      <c r="A37" s="122"/>
      <c r="B37" s="124"/>
      <c r="C37" s="11" t="s">
        <v>317</v>
      </c>
      <c r="D37" s="131" t="s">
        <v>184</v>
      </c>
      <c r="E37" s="83" t="s">
        <v>185</v>
      </c>
      <c r="F37" s="82">
        <v>20000</v>
      </c>
      <c r="G37" s="85">
        <v>1</v>
      </c>
      <c r="H37" s="112" t="s">
        <v>313</v>
      </c>
      <c r="I37" s="95" t="s">
        <v>240</v>
      </c>
    </row>
    <row r="38" spans="1:9" s="65" customFormat="1" ht="18" customHeight="1" x14ac:dyDescent="0.25">
      <c r="A38" s="122"/>
      <c r="B38" s="124"/>
      <c r="C38" s="11" t="s">
        <v>318</v>
      </c>
      <c r="D38" s="131"/>
      <c r="E38" s="107" t="s">
        <v>186</v>
      </c>
      <c r="F38" s="82">
        <v>8000</v>
      </c>
      <c r="G38" s="85">
        <f>SUM(收入預估!F4:F9)</f>
        <v>23</v>
      </c>
      <c r="H38" s="73">
        <f>F38*G38</f>
        <v>184000</v>
      </c>
      <c r="I38" s="74"/>
    </row>
    <row r="39" spans="1:9" s="65" customFormat="1" ht="18" customHeight="1" x14ac:dyDescent="0.25">
      <c r="A39" s="122">
        <v>8</v>
      </c>
      <c r="B39" s="123" t="s">
        <v>187</v>
      </c>
      <c r="C39" s="120" t="s">
        <v>187</v>
      </c>
      <c r="D39" s="121"/>
      <c r="E39" s="66"/>
      <c r="F39" s="67"/>
      <c r="G39" s="68"/>
      <c r="H39" s="67"/>
      <c r="I39" s="69">
        <f>SUM(H40:H42)</f>
        <v>12000</v>
      </c>
    </row>
    <row r="40" spans="1:9" s="65" customFormat="1" ht="18" customHeight="1" x14ac:dyDescent="0.25">
      <c r="A40" s="122"/>
      <c r="B40" s="124"/>
      <c r="C40" s="70" t="s">
        <v>319</v>
      </c>
      <c r="D40" s="86" t="s">
        <v>242</v>
      </c>
      <c r="E40" s="86" t="s">
        <v>132</v>
      </c>
      <c r="F40" s="82">
        <v>220</v>
      </c>
      <c r="G40" s="75">
        <v>1200</v>
      </c>
      <c r="H40" s="112" t="s">
        <v>295</v>
      </c>
      <c r="I40" s="94" t="s">
        <v>243</v>
      </c>
    </row>
    <row r="41" spans="1:9" s="65" customFormat="1" ht="18" customHeight="1" x14ac:dyDescent="0.25">
      <c r="A41" s="122"/>
      <c r="B41" s="124"/>
      <c r="C41" s="70" t="s">
        <v>308</v>
      </c>
      <c r="D41" s="86" t="s">
        <v>188</v>
      </c>
      <c r="E41" s="86" t="s">
        <v>133</v>
      </c>
      <c r="F41" s="82">
        <v>80</v>
      </c>
      <c r="G41" s="75">
        <v>150</v>
      </c>
      <c r="H41" s="73">
        <f>F41*G41</f>
        <v>12000</v>
      </c>
      <c r="I41" s="94"/>
    </row>
    <row r="42" spans="1:9" s="65" customFormat="1" ht="18" customHeight="1" x14ac:dyDescent="0.25">
      <c r="A42" s="122"/>
      <c r="B42" s="124"/>
      <c r="C42" s="70" t="s">
        <v>320</v>
      </c>
      <c r="D42" s="86" t="s">
        <v>189</v>
      </c>
      <c r="E42" s="86" t="s">
        <v>190</v>
      </c>
      <c r="F42" s="82">
        <v>14</v>
      </c>
      <c r="G42" s="75">
        <v>1300</v>
      </c>
      <c r="H42" s="112" t="s">
        <v>295</v>
      </c>
      <c r="I42" s="94"/>
    </row>
    <row r="43" spans="1:9" s="65" customFormat="1" ht="18" customHeight="1" x14ac:dyDescent="0.25">
      <c r="A43" s="122">
        <v>9</v>
      </c>
      <c r="B43" s="123" t="s">
        <v>191</v>
      </c>
      <c r="C43" s="120" t="s">
        <v>191</v>
      </c>
      <c r="D43" s="121"/>
      <c r="E43" s="66"/>
      <c r="F43" s="67"/>
      <c r="G43" s="68"/>
      <c r="H43" s="67"/>
      <c r="I43" s="69">
        <f>SUM(H44:H47)</f>
        <v>194000</v>
      </c>
    </row>
    <row r="44" spans="1:9" s="65" customFormat="1" ht="18" customHeight="1" x14ac:dyDescent="0.25">
      <c r="A44" s="122"/>
      <c r="B44" s="124"/>
      <c r="C44" s="11" t="s">
        <v>321</v>
      </c>
      <c r="D44" s="20" t="s">
        <v>192</v>
      </c>
      <c r="E44" s="20" t="s">
        <v>277</v>
      </c>
      <c r="F44" s="82">
        <v>60000</v>
      </c>
      <c r="G44" s="77">
        <v>1</v>
      </c>
      <c r="H44" s="112" t="s">
        <v>286</v>
      </c>
      <c r="I44" s="95" t="s">
        <v>240</v>
      </c>
    </row>
    <row r="45" spans="1:9" s="65" customFormat="1" ht="18" customHeight="1" x14ac:dyDescent="0.25">
      <c r="A45" s="122"/>
      <c r="B45" s="124"/>
      <c r="C45" s="11" t="s">
        <v>241</v>
      </c>
      <c r="D45" s="83" t="s">
        <v>134</v>
      </c>
      <c r="E45" s="20" t="s">
        <v>248</v>
      </c>
      <c r="F45" s="82">
        <v>120</v>
      </c>
      <c r="G45" s="77">
        <v>1200</v>
      </c>
      <c r="H45" s="73">
        <f>F45*G45</f>
        <v>144000</v>
      </c>
      <c r="I45" s="78"/>
    </row>
    <row r="46" spans="1:9" s="65" customFormat="1" ht="18" customHeight="1" x14ac:dyDescent="0.25">
      <c r="A46" s="122"/>
      <c r="B46" s="124"/>
      <c r="C46" s="11" t="s">
        <v>322</v>
      </c>
      <c r="D46" s="83" t="s">
        <v>134</v>
      </c>
      <c r="E46" s="20" t="s">
        <v>212</v>
      </c>
      <c r="F46" s="113">
        <v>25000</v>
      </c>
      <c r="G46" s="77">
        <v>1</v>
      </c>
      <c r="H46" s="73">
        <f>F46*G46</f>
        <v>25000</v>
      </c>
      <c r="I46" s="95" t="s">
        <v>293</v>
      </c>
    </row>
    <row r="47" spans="1:9" s="65" customFormat="1" ht="18" customHeight="1" x14ac:dyDescent="0.25">
      <c r="A47" s="122"/>
      <c r="B47" s="124"/>
      <c r="C47" s="11" t="s">
        <v>323</v>
      </c>
      <c r="D47" s="83" t="s">
        <v>134</v>
      </c>
      <c r="E47" s="20" t="s">
        <v>244</v>
      </c>
      <c r="F47" s="82">
        <v>25000</v>
      </c>
      <c r="G47" s="77">
        <v>1</v>
      </c>
      <c r="H47" s="73">
        <f>F47*G47</f>
        <v>25000</v>
      </c>
      <c r="I47" s="90" t="s">
        <v>249</v>
      </c>
    </row>
    <row r="48" spans="1:9" s="65" customFormat="1" ht="18" customHeight="1" x14ac:dyDescent="0.25">
      <c r="A48" s="122">
        <v>10</v>
      </c>
      <c r="B48" s="123" t="s">
        <v>258</v>
      </c>
      <c r="C48" s="120" t="s">
        <v>259</v>
      </c>
      <c r="D48" s="121"/>
      <c r="E48" s="66"/>
      <c r="F48" s="67"/>
      <c r="G48" s="68"/>
      <c r="H48" s="67"/>
      <c r="I48" s="69">
        <f>SUM(H49:H53)</f>
        <v>301000</v>
      </c>
    </row>
    <row r="49" spans="1:9" s="65" customFormat="1" ht="18" customHeight="1" x14ac:dyDescent="0.25">
      <c r="A49" s="122"/>
      <c r="B49" s="124"/>
      <c r="C49" s="11" t="s">
        <v>324</v>
      </c>
      <c r="D49" s="20" t="s">
        <v>270</v>
      </c>
      <c r="E49" s="20" t="s">
        <v>78</v>
      </c>
      <c r="F49" s="116">
        <v>7000</v>
      </c>
      <c r="G49" s="19">
        <v>16</v>
      </c>
      <c r="H49" s="73">
        <f>F49*G49</f>
        <v>112000</v>
      </c>
      <c r="I49" s="117" t="s">
        <v>288</v>
      </c>
    </row>
    <row r="50" spans="1:9" s="65" customFormat="1" ht="18" customHeight="1" x14ac:dyDescent="0.25">
      <c r="A50" s="122"/>
      <c r="B50" s="124"/>
      <c r="C50" s="11" t="s">
        <v>325</v>
      </c>
      <c r="D50" s="20" t="s">
        <v>270</v>
      </c>
      <c r="E50" s="20" t="s">
        <v>79</v>
      </c>
      <c r="F50" s="116">
        <v>16000</v>
      </c>
      <c r="G50" s="19">
        <v>4</v>
      </c>
      <c r="H50" s="73">
        <f>F50*G50</f>
        <v>64000</v>
      </c>
      <c r="I50" s="115" t="s">
        <v>289</v>
      </c>
    </row>
    <row r="51" spans="1:9" s="65" customFormat="1" ht="18" customHeight="1" x14ac:dyDescent="0.25">
      <c r="A51" s="122"/>
      <c r="B51" s="124"/>
      <c r="C51" s="11" t="s">
        <v>326</v>
      </c>
      <c r="D51" s="20" t="s">
        <v>270</v>
      </c>
      <c r="E51" s="20" t="s">
        <v>82</v>
      </c>
      <c r="F51" s="116">
        <v>35000</v>
      </c>
      <c r="G51" s="19">
        <v>8</v>
      </c>
      <c r="H51" s="112" t="s">
        <v>291</v>
      </c>
      <c r="I51" s="115" t="s">
        <v>292</v>
      </c>
    </row>
    <row r="52" spans="1:9" s="65" customFormat="1" ht="18" customHeight="1" x14ac:dyDescent="0.25">
      <c r="A52" s="122"/>
      <c r="B52" s="124"/>
      <c r="C52" s="11" t="s">
        <v>327</v>
      </c>
      <c r="D52" s="20" t="s">
        <v>270</v>
      </c>
      <c r="E52" s="20" t="s">
        <v>80</v>
      </c>
      <c r="F52" s="116">
        <v>15000</v>
      </c>
      <c r="G52" s="19">
        <v>8</v>
      </c>
      <c r="H52" s="73">
        <f>F52*G52</f>
        <v>120000</v>
      </c>
      <c r="I52" s="115" t="s">
        <v>290</v>
      </c>
    </row>
    <row r="53" spans="1:9" s="65" customFormat="1" ht="18" customHeight="1" x14ac:dyDescent="0.25">
      <c r="A53" s="122"/>
      <c r="B53" s="124"/>
      <c r="C53" s="11" t="s">
        <v>328</v>
      </c>
      <c r="D53" s="20" t="s">
        <v>270</v>
      </c>
      <c r="E53" s="20" t="s">
        <v>81</v>
      </c>
      <c r="F53" s="16">
        <v>5000</v>
      </c>
      <c r="G53" s="19">
        <v>1</v>
      </c>
      <c r="H53" s="73">
        <f>F53*G53</f>
        <v>5000</v>
      </c>
      <c r="I53" s="90" t="s">
        <v>287</v>
      </c>
    </row>
    <row r="54" spans="1:9" s="65" customFormat="1" ht="18" customHeight="1" x14ac:dyDescent="0.25">
      <c r="A54" s="128">
        <v>11</v>
      </c>
      <c r="B54" s="125" t="s">
        <v>193</v>
      </c>
      <c r="C54" s="120" t="s">
        <v>193</v>
      </c>
      <c r="D54" s="121"/>
      <c r="E54" s="66"/>
      <c r="F54" s="67"/>
      <c r="G54" s="68"/>
      <c r="H54" s="67"/>
      <c r="I54" s="69">
        <f>SUM(H55:H63)</f>
        <v>330000</v>
      </c>
    </row>
    <row r="55" spans="1:9" s="65" customFormat="1" ht="18" customHeight="1" x14ac:dyDescent="0.25">
      <c r="A55" s="129"/>
      <c r="B55" s="126"/>
      <c r="C55" s="70" t="s">
        <v>271</v>
      </c>
      <c r="D55" s="86" t="s">
        <v>254</v>
      </c>
      <c r="E55" s="46" t="s">
        <v>260</v>
      </c>
      <c r="F55" s="82">
        <v>850</v>
      </c>
      <c r="G55" s="21">
        <v>10</v>
      </c>
      <c r="H55" s="73">
        <f t="shared" ref="H55:H63" si="1">F55*G55</f>
        <v>8500</v>
      </c>
      <c r="I55" s="90" t="s">
        <v>278</v>
      </c>
    </row>
    <row r="56" spans="1:9" s="65" customFormat="1" ht="18" customHeight="1" x14ac:dyDescent="0.25">
      <c r="A56" s="129"/>
      <c r="B56" s="126"/>
      <c r="C56" s="70" t="s">
        <v>272</v>
      </c>
      <c r="D56" s="86" t="s">
        <v>254</v>
      </c>
      <c r="E56" s="47" t="s">
        <v>255</v>
      </c>
      <c r="F56" s="82">
        <v>1870</v>
      </c>
      <c r="G56" s="22">
        <v>30</v>
      </c>
      <c r="H56" s="73">
        <f t="shared" si="1"/>
        <v>56100</v>
      </c>
      <c r="I56" s="90" t="s">
        <v>278</v>
      </c>
    </row>
    <row r="57" spans="1:9" s="65" customFormat="1" ht="18" customHeight="1" x14ac:dyDescent="0.25">
      <c r="A57" s="129"/>
      <c r="B57" s="126"/>
      <c r="C57" s="70" t="s">
        <v>329</v>
      </c>
      <c r="D57" s="47" t="s">
        <v>135</v>
      </c>
      <c r="E57" s="47" t="s">
        <v>250</v>
      </c>
      <c r="F57" s="82">
        <v>200000</v>
      </c>
      <c r="G57" s="21">
        <v>1</v>
      </c>
      <c r="H57" s="73">
        <f t="shared" si="1"/>
        <v>200000</v>
      </c>
      <c r="I57" s="90" t="s">
        <v>278</v>
      </c>
    </row>
    <row r="58" spans="1:9" s="65" customFormat="1" ht="18" customHeight="1" x14ac:dyDescent="0.25">
      <c r="A58" s="129"/>
      <c r="B58" s="126"/>
      <c r="C58" s="70" t="s">
        <v>330</v>
      </c>
      <c r="D58" s="86" t="s">
        <v>256</v>
      </c>
      <c r="E58" s="79" t="s">
        <v>253</v>
      </c>
      <c r="F58" s="82">
        <v>15000</v>
      </c>
      <c r="G58" s="22">
        <v>1</v>
      </c>
      <c r="H58" s="73">
        <f t="shared" si="1"/>
        <v>15000</v>
      </c>
      <c r="I58" s="78"/>
    </row>
    <row r="59" spans="1:9" s="65" customFormat="1" ht="18" customHeight="1" x14ac:dyDescent="0.25">
      <c r="A59" s="129"/>
      <c r="B59" s="126"/>
      <c r="C59" s="70" t="s">
        <v>331</v>
      </c>
      <c r="D59" s="86" t="s">
        <v>256</v>
      </c>
      <c r="E59" s="79" t="s">
        <v>251</v>
      </c>
      <c r="F59" s="82">
        <v>10000</v>
      </c>
      <c r="G59" s="22">
        <v>1</v>
      </c>
      <c r="H59" s="73">
        <f t="shared" si="1"/>
        <v>10000</v>
      </c>
      <c r="I59" s="78"/>
    </row>
    <row r="60" spans="1:9" s="65" customFormat="1" ht="18" customHeight="1" x14ac:dyDescent="0.25">
      <c r="A60" s="129"/>
      <c r="B60" s="126"/>
      <c r="C60" s="70" t="s">
        <v>332</v>
      </c>
      <c r="D60" s="86" t="s">
        <v>256</v>
      </c>
      <c r="E60" s="79" t="s">
        <v>252</v>
      </c>
      <c r="F60" s="82">
        <v>540</v>
      </c>
      <c r="G60" s="77">
        <v>10</v>
      </c>
      <c r="H60" s="73">
        <f t="shared" si="1"/>
        <v>5400</v>
      </c>
      <c r="I60" s="78"/>
    </row>
    <row r="61" spans="1:9" s="65" customFormat="1" ht="18" customHeight="1" x14ac:dyDescent="0.25">
      <c r="A61" s="129"/>
      <c r="B61" s="126"/>
      <c r="C61" s="70" t="s">
        <v>333</v>
      </c>
      <c r="D61" s="86" t="s">
        <v>261</v>
      </c>
      <c r="E61" s="79" t="s">
        <v>262</v>
      </c>
      <c r="F61" s="82">
        <v>30000</v>
      </c>
      <c r="G61" s="77">
        <v>1</v>
      </c>
      <c r="H61" s="73">
        <f t="shared" si="1"/>
        <v>30000</v>
      </c>
      <c r="I61" s="78"/>
    </row>
    <row r="62" spans="1:9" s="65" customFormat="1" ht="18" customHeight="1" x14ac:dyDescent="0.25">
      <c r="A62" s="129"/>
      <c r="B62" s="126"/>
      <c r="C62" s="70" t="s">
        <v>334</v>
      </c>
      <c r="D62" s="86" t="s">
        <v>263</v>
      </c>
      <c r="E62" s="20" t="s">
        <v>264</v>
      </c>
      <c r="F62" s="16">
        <v>250</v>
      </c>
      <c r="G62" s="22">
        <v>50</v>
      </c>
      <c r="H62" s="112" t="s">
        <v>294</v>
      </c>
      <c r="I62" s="115" t="s">
        <v>295</v>
      </c>
    </row>
    <row r="63" spans="1:9" s="65" customFormat="1" ht="18" customHeight="1" x14ac:dyDescent="0.25">
      <c r="A63" s="130"/>
      <c r="B63" s="127"/>
      <c r="C63" s="70" t="s">
        <v>335</v>
      </c>
      <c r="D63" s="86" t="s">
        <v>263</v>
      </c>
      <c r="E63" s="20" t="s">
        <v>85</v>
      </c>
      <c r="F63" s="16">
        <v>5000</v>
      </c>
      <c r="G63" s="19">
        <v>1</v>
      </c>
      <c r="H63" s="73">
        <f t="shared" si="1"/>
        <v>5000</v>
      </c>
      <c r="I63" s="78"/>
    </row>
    <row r="64" spans="1:9" s="65" customFormat="1" ht="18" customHeight="1" x14ac:dyDescent="0.25">
      <c r="A64" s="128">
        <v>12</v>
      </c>
      <c r="B64" s="125" t="s">
        <v>194</v>
      </c>
      <c r="C64" s="120" t="s">
        <v>283</v>
      </c>
      <c r="D64" s="121"/>
      <c r="E64" s="66"/>
      <c r="F64" s="67"/>
      <c r="G64" s="68"/>
      <c r="H64" s="67"/>
      <c r="I64" s="69">
        <v>450000</v>
      </c>
    </row>
    <row r="65" spans="1:11" s="65" customFormat="1" ht="18" customHeight="1" x14ac:dyDescent="0.25">
      <c r="A65" s="129"/>
      <c r="B65" s="126"/>
      <c r="C65" s="70" t="s">
        <v>265</v>
      </c>
      <c r="D65" s="47" t="s">
        <v>296</v>
      </c>
      <c r="E65" s="47" t="s">
        <v>297</v>
      </c>
      <c r="F65" s="72"/>
      <c r="G65" s="75"/>
      <c r="H65" s="73"/>
      <c r="I65" s="87"/>
    </row>
    <row r="66" spans="1:11" s="65" customFormat="1" ht="18" customHeight="1" x14ac:dyDescent="0.25">
      <c r="A66" s="129"/>
      <c r="B66" s="126"/>
      <c r="C66" s="70" t="s">
        <v>266</v>
      </c>
      <c r="D66" s="47" t="s">
        <v>298</v>
      </c>
      <c r="E66" s="47" t="s">
        <v>299</v>
      </c>
      <c r="F66" s="72"/>
      <c r="G66" s="75"/>
      <c r="H66" s="73"/>
      <c r="I66" s="87"/>
    </row>
    <row r="67" spans="1:11" s="65" customFormat="1" ht="18" customHeight="1" x14ac:dyDescent="0.25">
      <c r="A67" s="129"/>
      <c r="B67" s="126"/>
      <c r="C67" s="70" t="s">
        <v>267</v>
      </c>
      <c r="D67" s="47" t="s">
        <v>300</v>
      </c>
      <c r="E67" s="47" t="s">
        <v>301</v>
      </c>
      <c r="F67" s="72"/>
      <c r="G67" s="75"/>
      <c r="H67" s="73"/>
      <c r="I67" s="87"/>
    </row>
    <row r="68" spans="1:11" s="65" customFormat="1" ht="18" customHeight="1" x14ac:dyDescent="0.25">
      <c r="A68" s="129"/>
      <c r="B68" s="126"/>
      <c r="C68" s="70" t="s">
        <v>268</v>
      </c>
      <c r="D68" s="47" t="s">
        <v>302</v>
      </c>
      <c r="E68" s="47" t="s">
        <v>303</v>
      </c>
      <c r="F68" s="72"/>
      <c r="G68" s="75"/>
      <c r="H68" s="73"/>
      <c r="I68" s="87"/>
    </row>
    <row r="69" spans="1:11" s="65" customFormat="1" ht="18" customHeight="1" x14ac:dyDescent="0.25">
      <c r="A69" s="130"/>
      <c r="B69" s="127"/>
      <c r="C69" s="70" t="s">
        <v>269</v>
      </c>
      <c r="D69" s="47" t="s">
        <v>304</v>
      </c>
      <c r="E69" s="47" t="s">
        <v>305</v>
      </c>
      <c r="F69" s="72"/>
      <c r="G69" s="75"/>
      <c r="H69" s="73"/>
      <c r="I69" s="87"/>
    </row>
    <row r="70" spans="1:11" s="65" customFormat="1" ht="18" customHeight="1" x14ac:dyDescent="0.25">
      <c r="A70" s="96" t="s">
        <v>195</v>
      </c>
      <c r="B70" s="97"/>
      <c r="C70" s="97"/>
      <c r="D70" s="97"/>
      <c r="E70" s="97"/>
      <c r="F70" s="98"/>
      <c r="G70" s="99"/>
      <c r="H70" s="98"/>
      <c r="I70" s="104">
        <f>SUM(I4:I69)</f>
        <v>3533800</v>
      </c>
      <c r="J70" s="118" t="s">
        <v>337</v>
      </c>
      <c r="K70" s="119">
        <f>收入預估!G10</f>
        <v>3560000</v>
      </c>
    </row>
    <row r="71" spans="1:11" s="65" customFormat="1" ht="18" customHeight="1" x14ac:dyDescent="0.25">
      <c r="A71" s="96" t="s">
        <v>274</v>
      </c>
      <c r="B71" s="97"/>
      <c r="C71" s="97"/>
      <c r="D71" s="97"/>
      <c r="E71" s="97"/>
      <c r="F71" s="98"/>
      <c r="G71" s="99"/>
      <c r="H71" s="98"/>
      <c r="I71" s="104">
        <f>I70*0.05</f>
        <v>176690</v>
      </c>
    </row>
    <row r="72" spans="1:11" s="65" customFormat="1" ht="18" customHeight="1" thickBot="1" x14ac:dyDescent="0.3">
      <c r="A72" s="100"/>
      <c r="B72" s="101"/>
      <c r="C72" s="101"/>
      <c r="D72" s="101"/>
      <c r="E72" s="101"/>
      <c r="F72" s="102"/>
      <c r="G72" s="103"/>
      <c r="H72" s="109" t="s">
        <v>336</v>
      </c>
      <c r="I72" s="108">
        <f>SUM(I70:I71)</f>
        <v>3710490</v>
      </c>
      <c r="J72" s="88"/>
    </row>
    <row r="73" spans="1:11" x14ac:dyDescent="0.25">
      <c r="A73" s="43"/>
      <c r="B73" s="44"/>
      <c r="C73" s="44"/>
      <c r="D73" s="44"/>
      <c r="E73" s="44"/>
      <c r="F73" s="44"/>
      <c r="G73" s="44"/>
      <c r="H73" s="44"/>
      <c r="I73" s="44"/>
      <c r="J73" s="43"/>
    </row>
  </sheetData>
  <mergeCells count="42">
    <mergeCell ref="A1:I1"/>
    <mergeCell ref="A29:A31"/>
    <mergeCell ref="B29:B31"/>
    <mergeCell ref="B10:B19"/>
    <mergeCell ref="A10:A19"/>
    <mergeCell ref="C10:D10"/>
    <mergeCell ref="A3:I3"/>
    <mergeCell ref="A4:A9"/>
    <mergeCell ref="B4:B9"/>
    <mergeCell ref="C4:D4"/>
    <mergeCell ref="A25:A28"/>
    <mergeCell ref="B25:B28"/>
    <mergeCell ref="C25:D25"/>
    <mergeCell ref="D26:D28"/>
    <mergeCell ref="A20:A24"/>
    <mergeCell ref="B20:B24"/>
    <mergeCell ref="C20:D20"/>
    <mergeCell ref="D21:D23"/>
    <mergeCell ref="C29:D29"/>
    <mergeCell ref="D30:D31"/>
    <mergeCell ref="A32:A35"/>
    <mergeCell ref="B32:B35"/>
    <mergeCell ref="C32:D32"/>
    <mergeCell ref="D33:D35"/>
    <mergeCell ref="A36:A38"/>
    <mergeCell ref="B36:B38"/>
    <mergeCell ref="D37:D38"/>
    <mergeCell ref="A39:A42"/>
    <mergeCell ref="B39:B42"/>
    <mergeCell ref="C39:D39"/>
    <mergeCell ref="C64:D64"/>
    <mergeCell ref="A43:A47"/>
    <mergeCell ref="B43:B47"/>
    <mergeCell ref="C43:D43"/>
    <mergeCell ref="C54:D54"/>
    <mergeCell ref="B64:B69"/>
    <mergeCell ref="A64:A69"/>
    <mergeCell ref="A48:A53"/>
    <mergeCell ref="B48:B53"/>
    <mergeCell ref="C48:D48"/>
    <mergeCell ref="B54:B63"/>
    <mergeCell ref="A54:A6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A13" sqref="A13:I13"/>
    </sheetView>
  </sheetViews>
  <sheetFormatPr defaultRowHeight="16.5" x14ac:dyDescent="0.25"/>
  <cols>
    <col min="4" max="4" width="16" customWidth="1"/>
    <col min="7" max="7" width="12.5" bestFit="1" customWidth="1"/>
    <col min="12" max="16" width="11.375" customWidth="1"/>
  </cols>
  <sheetData>
    <row r="1" spans="1:16" s="14" customFormat="1" ht="39" customHeight="1" thickBot="1" x14ac:dyDescent="0.3">
      <c r="A1" s="142" t="s">
        <v>4</v>
      </c>
      <c r="B1" s="142"/>
      <c r="C1" s="142"/>
      <c r="D1" s="142"/>
      <c r="E1" s="142"/>
      <c r="F1" s="142"/>
      <c r="G1" s="142"/>
      <c r="H1" s="142"/>
      <c r="I1" s="142"/>
    </row>
    <row r="2" spans="1:16" s="14" customFormat="1" ht="24.95" customHeight="1" thickBot="1" x14ac:dyDescent="0.3">
      <c r="A2" s="155" t="s">
        <v>284</v>
      </c>
      <c r="B2" s="155"/>
      <c r="C2" s="155"/>
      <c r="D2" s="155"/>
      <c r="E2" s="155"/>
      <c r="F2" s="155"/>
      <c r="G2" s="155"/>
      <c r="H2" s="155"/>
      <c r="I2" s="155"/>
      <c r="K2" s="48" t="s">
        <v>136</v>
      </c>
      <c r="L2" s="162" t="s">
        <v>150</v>
      </c>
      <c r="M2" s="163"/>
      <c r="N2" s="163"/>
      <c r="O2" s="163"/>
      <c r="P2" s="164"/>
    </row>
    <row r="3" spans="1:16" s="14" customFormat="1" ht="24.95" customHeight="1" x14ac:dyDescent="0.25">
      <c r="A3" s="29"/>
      <c r="B3" s="30" t="s">
        <v>57</v>
      </c>
      <c r="C3" s="30" t="s">
        <v>58</v>
      </c>
      <c r="D3" s="30" t="s">
        <v>45</v>
      </c>
      <c r="E3" s="33" t="s">
        <v>1</v>
      </c>
      <c r="F3" s="31" t="s">
        <v>2</v>
      </c>
      <c r="G3" s="32" t="s">
        <v>3</v>
      </c>
      <c r="H3" s="156" t="s">
        <v>10</v>
      </c>
      <c r="I3" s="157"/>
      <c r="K3" s="165"/>
      <c r="L3" s="167" t="s">
        <v>151</v>
      </c>
      <c r="M3" s="168"/>
      <c r="N3" s="168"/>
      <c r="O3" s="168"/>
      <c r="P3" s="169"/>
    </row>
    <row r="4" spans="1:16" s="14" customFormat="1" ht="24.95" customHeight="1" thickBot="1" x14ac:dyDescent="0.3">
      <c r="A4" s="158" t="s">
        <v>98</v>
      </c>
      <c r="B4" s="9" t="s">
        <v>86</v>
      </c>
      <c r="C4" s="10" t="s">
        <v>91</v>
      </c>
      <c r="D4" s="15" t="s">
        <v>165</v>
      </c>
      <c r="E4" s="16">
        <v>350000</v>
      </c>
      <c r="F4" s="17">
        <v>3</v>
      </c>
      <c r="G4" s="16">
        <f t="shared" ref="G4:G9" si="0">E4*F4</f>
        <v>1050000</v>
      </c>
      <c r="H4" s="160"/>
      <c r="I4" s="161"/>
      <c r="K4" s="166"/>
      <c r="L4" s="170" t="s">
        <v>137</v>
      </c>
      <c r="M4" s="171"/>
      <c r="N4" s="171"/>
      <c r="O4" s="171"/>
      <c r="P4" s="172"/>
    </row>
    <row r="5" spans="1:16" s="14" customFormat="1" ht="24.95" customHeight="1" thickBot="1" x14ac:dyDescent="0.3">
      <c r="A5" s="158"/>
      <c r="B5" s="9" t="s">
        <v>87</v>
      </c>
      <c r="C5" s="10" t="s">
        <v>94</v>
      </c>
      <c r="D5" s="15" t="s">
        <v>166</v>
      </c>
      <c r="E5" s="16">
        <v>200000</v>
      </c>
      <c r="F5" s="17">
        <v>3</v>
      </c>
      <c r="G5" s="16">
        <f t="shared" si="0"/>
        <v>600000</v>
      </c>
      <c r="H5" s="160"/>
      <c r="I5" s="161"/>
      <c r="K5" s="49" t="s">
        <v>138</v>
      </c>
      <c r="L5" s="50" t="s">
        <v>162</v>
      </c>
      <c r="M5" s="50"/>
      <c r="N5" s="50"/>
      <c r="O5" s="50"/>
      <c r="P5" s="51"/>
    </row>
    <row r="6" spans="1:16" s="14" customFormat="1" ht="24.95" customHeight="1" thickBot="1" x14ac:dyDescent="0.3">
      <c r="A6" s="158"/>
      <c r="B6" s="10" t="s">
        <v>88</v>
      </c>
      <c r="C6" s="10" t="s">
        <v>93</v>
      </c>
      <c r="D6" s="15" t="s">
        <v>166</v>
      </c>
      <c r="E6" s="16">
        <v>180000</v>
      </c>
      <c r="F6" s="17">
        <v>3</v>
      </c>
      <c r="G6" s="16">
        <f t="shared" si="0"/>
        <v>540000</v>
      </c>
      <c r="H6" s="160"/>
      <c r="I6" s="161"/>
      <c r="K6" s="48" t="s">
        <v>139</v>
      </c>
      <c r="L6" s="54" t="s">
        <v>152</v>
      </c>
      <c r="M6" s="54" t="s">
        <v>153</v>
      </c>
      <c r="N6" s="54" t="s">
        <v>154</v>
      </c>
      <c r="O6" s="54" t="s">
        <v>155</v>
      </c>
      <c r="P6" s="54" t="s">
        <v>156</v>
      </c>
    </row>
    <row r="7" spans="1:16" s="14" customFormat="1" ht="24.95" customHeight="1" thickBot="1" x14ac:dyDescent="0.3">
      <c r="A7" s="158"/>
      <c r="B7" s="10" t="s">
        <v>89</v>
      </c>
      <c r="C7" s="10" t="s">
        <v>95</v>
      </c>
      <c r="D7" s="15" t="s">
        <v>166</v>
      </c>
      <c r="E7" s="16">
        <v>150000</v>
      </c>
      <c r="F7" s="17">
        <v>3</v>
      </c>
      <c r="G7" s="16">
        <f t="shared" si="0"/>
        <v>450000</v>
      </c>
      <c r="H7" s="160"/>
      <c r="I7" s="161"/>
      <c r="K7" s="48" t="s">
        <v>140</v>
      </c>
      <c r="L7" s="55" t="s">
        <v>157</v>
      </c>
      <c r="M7" s="55" t="s">
        <v>157</v>
      </c>
      <c r="N7" s="55" t="s">
        <v>157</v>
      </c>
      <c r="O7" s="56" t="s">
        <v>141</v>
      </c>
      <c r="P7" s="56" t="s">
        <v>141</v>
      </c>
    </row>
    <row r="8" spans="1:16" s="14" customFormat="1" ht="24.95" customHeight="1" thickBot="1" x14ac:dyDescent="0.3">
      <c r="A8" s="158"/>
      <c r="B8" s="10" t="s">
        <v>90</v>
      </c>
      <c r="C8" s="10" t="s">
        <v>96</v>
      </c>
      <c r="D8" s="15" t="s">
        <v>166</v>
      </c>
      <c r="E8" s="16">
        <v>120000</v>
      </c>
      <c r="F8" s="17">
        <v>3</v>
      </c>
      <c r="G8" s="16">
        <f t="shared" si="0"/>
        <v>360000</v>
      </c>
      <c r="H8" s="160"/>
      <c r="I8" s="161"/>
      <c r="K8" s="52" t="s">
        <v>142</v>
      </c>
      <c r="L8" s="53" t="s">
        <v>163</v>
      </c>
      <c r="M8" s="53"/>
      <c r="N8" s="50"/>
      <c r="O8" s="50"/>
      <c r="P8" s="51"/>
    </row>
    <row r="9" spans="1:16" s="14" customFormat="1" ht="24.95" customHeight="1" thickBot="1" x14ac:dyDescent="0.3">
      <c r="A9" s="159"/>
      <c r="B9" s="10" t="s">
        <v>97</v>
      </c>
      <c r="C9" s="10" t="s">
        <v>92</v>
      </c>
      <c r="D9" s="15" t="s">
        <v>167</v>
      </c>
      <c r="E9" s="16">
        <v>70000</v>
      </c>
      <c r="F9" s="110">
        <v>8</v>
      </c>
      <c r="G9" s="16">
        <f t="shared" si="0"/>
        <v>560000</v>
      </c>
      <c r="H9" s="160"/>
      <c r="I9" s="161"/>
      <c r="K9" s="48" t="s">
        <v>143</v>
      </c>
      <c r="L9" s="57" t="s">
        <v>158</v>
      </c>
      <c r="M9" s="57" t="s">
        <v>158</v>
      </c>
      <c r="N9" s="57" t="s">
        <v>158</v>
      </c>
      <c r="O9" s="56" t="s">
        <v>141</v>
      </c>
      <c r="P9" s="56" t="s">
        <v>141</v>
      </c>
    </row>
    <row r="10" spans="1:16" s="14" customFormat="1" ht="24.95" customHeight="1" thickBot="1" x14ac:dyDescent="0.3">
      <c r="A10" s="12"/>
      <c r="B10" s="12"/>
      <c r="C10" s="13"/>
      <c r="D10" s="13"/>
      <c r="E10" s="23" t="s">
        <v>100</v>
      </c>
      <c r="F10" s="24"/>
      <c r="G10" s="111">
        <f>SUM(G4:G9)</f>
        <v>3560000</v>
      </c>
      <c r="H10" s="154" t="s">
        <v>99</v>
      </c>
      <c r="I10" s="154"/>
      <c r="K10" s="52" t="s">
        <v>144</v>
      </c>
      <c r="L10" s="50" t="s">
        <v>164</v>
      </c>
      <c r="M10" s="50"/>
      <c r="N10" s="50"/>
      <c r="O10" s="50"/>
      <c r="P10" s="51"/>
    </row>
    <row r="11" spans="1:16" ht="23.25" thickBot="1" x14ac:dyDescent="0.3">
      <c r="K11" s="48" t="s">
        <v>145</v>
      </c>
      <c r="L11" s="57" t="s">
        <v>159</v>
      </c>
      <c r="M11" s="57" t="s">
        <v>159</v>
      </c>
      <c r="N11" s="57" t="s">
        <v>159</v>
      </c>
      <c r="O11" s="56" t="s">
        <v>141</v>
      </c>
      <c r="P11" s="56" t="s">
        <v>141</v>
      </c>
    </row>
    <row r="12" spans="1:16" ht="17.25" thickBot="1" x14ac:dyDescent="0.3">
      <c r="K12" s="52" t="s">
        <v>146</v>
      </c>
      <c r="L12" s="50" t="s">
        <v>164</v>
      </c>
      <c r="M12" s="50"/>
      <c r="N12" s="50"/>
      <c r="O12" s="50"/>
      <c r="P12" s="51"/>
    </row>
    <row r="13" spans="1:16" ht="27.75" customHeight="1" thickBot="1" x14ac:dyDescent="0.3">
      <c r="A13" s="155" t="s">
        <v>285</v>
      </c>
      <c r="B13" s="155"/>
      <c r="C13" s="155"/>
      <c r="D13" s="155"/>
      <c r="E13" s="155"/>
      <c r="F13" s="155"/>
      <c r="G13" s="155"/>
      <c r="H13" s="155"/>
      <c r="I13" s="155"/>
      <c r="K13" s="48" t="s">
        <v>147</v>
      </c>
      <c r="L13" s="58" t="s">
        <v>160</v>
      </c>
      <c r="M13" s="58" t="s">
        <v>160</v>
      </c>
      <c r="N13" s="58" t="s">
        <v>160</v>
      </c>
      <c r="O13" s="56" t="s">
        <v>141</v>
      </c>
      <c r="P13" s="56" t="s">
        <v>141</v>
      </c>
    </row>
    <row r="14" spans="1:16" ht="16.5" customHeight="1" thickBot="1" x14ac:dyDescent="0.3">
      <c r="A14" s="29"/>
      <c r="B14" s="30" t="s">
        <v>57</v>
      </c>
      <c r="C14" s="30" t="s">
        <v>58</v>
      </c>
      <c r="D14" s="30" t="s">
        <v>45</v>
      </c>
      <c r="E14" s="33" t="s">
        <v>1</v>
      </c>
      <c r="F14" s="31" t="s">
        <v>2</v>
      </c>
      <c r="G14" s="32" t="s">
        <v>3</v>
      </c>
      <c r="H14" s="156" t="s">
        <v>10</v>
      </c>
      <c r="I14" s="157"/>
      <c r="K14" s="52" t="s">
        <v>148</v>
      </c>
      <c r="L14" s="50" t="s">
        <v>164</v>
      </c>
      <c r="M14" s="50"/>
      <c r="N14" s="50"/>
      <c r="O14" s="50"/>
      <c r="P14" s="51"/>
    </row>
    <row r="15" spans="1:16" ht="23.25" thickBot="1" x14ac:dyDescent="0.3">
      <c r="A15" s="158" t="s">
        <v>98</v>
      </c>
      <c r="B15" s="9" t="s">
        <v>86</v>
      </c>
      <c r="C15" s="10" t="s">
        <v>91</v>
      </c>
      <c r="D15" s="15" t="s">
        <v>165</v>
      </c>
      <c r="E15" s="16">
        <v>350000</v>
      </c>
      <c r="F15" s="17">
        <v>3</v>
      </c>
      <c r="G15" s="16">
        <f t="shared" ref="G15:G20" si="1">E15*F15</f>
        <v>1050000</v>
      </c>
      <c r="H15" s="160"/>
      <c r="I15" s="161"/>
      <c r="K15" s="48" t="s">
        <v>149</v>
      </c>
      <c r="L15" s="58" t="s">
        <v>161</v>
      </c>
      <c r="M15" s="58" t="s">
        <v>161</v>
      </c>
      <c r="N15" s="58" t="s">
        <v>161</v>
      </c>
      <c r="O15" s="56" t="s">
        <v>141</v>
      </c>
      <c r="P15" s="56" t="s">
        <v>141</v>
      </c>
    </row>
    <row r="16" spans="1:16" x14ac:dyDescent="0.25">
      <c r="A16" s="158"/>
      <c r="B16" s="9" t="s">
        <v>87</v>
      </c>
      <c r="C16" s="10" t="s">
        <v>94</v>
      </c>
      <c r="D16" s="15" t="s">
        <v>166</v>
      </c>
      <c r="E16" s="16">
        <v>200000</v>
      </c>
      <c r="F16" s="17">
        <v>3</v>
      </c>
      <c r="G16" s="16">
        <f t="shared" si="1"/>
        <v>600000</v>
      </c>
      <c r="H16" s="160"/>
      <c r="I16" s="161"/>
    </row>
    <row r="17" spans="1:9" x14ac:dyDescent="0.25">
      <c r="A17" s="158"/>
      <c r="B17" s="10" t="s">
        <v>88</v>
      </c>
      <c r="C17" s="10" t="s">
        <v>93</v>
      </c>
      <c r="D17" s="15" t="s">
        <v>166</v>
      </c>
      <c r="E17" s="16">
        <v>180000</v>
      </c>
      <c r="F17" s="17">
        <v>3</v>
      </c>
      <c r="G17" s="16">
        <f t="shared" si="1"/>
        <v>540000</v>
      </c>
      <c r="H17" s="160"/>
      <c r="I17" s="161"/>
    </row>
    <row r="18" spans="1:9" x14ac:dyDescent="0.25">
      <c r="A18" s="158"/>
      <c r="B18" s="10" t="s">
        <v>89</v>
      </c>
      <c r="C18" s="10" t="s">
        <v>95</v>
      </c>
      <c r="D18" s="15" t="s">
        <v>166</v>
      </c>
      <c r="E18" s="16">
        <v>150000</v>
      </c>
      <c r="F18" s="17">
        <v>3</v>
      </c>
      <c r="G18" s="16">
        <f t="shared" si="1"/>
        <v>450000</v>
      </c>
      <c r="H18" s="160"/>
      <c r="I18" s="161"/>
    </row>
    <row r="19" spans="1:9" x14ac:dyDescent="0.25">
      <c r="A19" s="158"/>
      <c r="B19" s="10" t="s">
        <v>90</v>
      </c>
      <c r="C19" s="10" t="s">
        <v>96</v>
      </c>
      <c r="D19" s="15" t="s">
        <v>166</v>
      </c>
      <c r="E19" s="16">
        <v>120000</v>
      </c>
      <c r="F19" s="17">
        <v>3</v>
      </c>
      <c r="G19" s="16">
        <f t="shared" si="1"/>
        <v>360000</v>
      </c>
      <c r="H19" s="160"/>
      <c r="I19" s="161"/>
    </row>
    <row r="20" spans="1:9" x14ac:dyDescent="0.25">
      <c r="A20" s="159"/>
      <c r="B20" s="10" t="s">
        <v>97</v>
      </c>
      <c r="C20" s="10" t="s">
        <v>92</v>
      </c>
      <c r="D20" s="15" t="s">
        <v>167</v>
      </c>
      <c r="E20" s="16">
        <v>70000</v>
      </c>
      <c r="F20" s="110">
        <v>16</v>
      </c>
      <c r="G20" s="16">
        <f t="shared" si="1"/>
        <v>1120000</v>
      </c>
      <c r="H20" s="160"/>
      <c r="I20" s="161"/>
    </row>
    <row r="21" spans="1:9" x14ac:dyDescent="0.25">
      <c r="A21" s="12"/>
      <c r="B21" s="12"/>
      <c r="C21" s="13"/>
      <c r="D21" s="13"/>
      <c r="E21" s="23" t="s">
        <v>100</v>
      </c>
      <c r="F21" s="24"/>
      <c r="G21" s="111">
        <f>SUM(G15:G20)</f>
        <v>4120000</v>
      </c>
      <c r="H21" s="154" t="s">
        <v>99</v>
      </c>
      <c r="I21" s="154"/>
    </row>
  </sheetData>
  <mergeCells count="25">
    <mergeCell ref="H10:I10"/>
    <mergeCell ref="L2:P2"/>
    <mergeCell ref="K3:K4"/>
    <mergeCell ref="L3:P3"/>
    <mergeCell ref="L4:P4"/>
    <mergeCell ref="A1:I1"/>
    <mergeCell ref="A2:I2"/>
    <mergeCell ref="H3:I3"/>
    <mergeCell ref="A4:A9"/>
    <mergeCell ref="H4:I4"/>
    <mergeCell ref="H5:I5"/>
    <mergeCell ref="H6:I6"/>
    <mergeCell ref="H7:I7"/>
    <mergeCell ref="H8:I8"/>
    <mergeCell ref="H9:I9"/>
    <mergeCell ref="H21:I21"/>
    <mergeCell ref="A13:I13"/>
    <mergeCell ref="H14:I14"/>
    <mergeCell ref="A15:A20"/>
    <mergeCell ref="H15:I15"/>
    <mergeCell ref="H16:I16"/>
    <mergeCell ref="H17:I17"/>
    <mergeCell ref="H18:I18"/>
    <mergeCell ref="H19:I19"/>
    <mergeCell ref="H20:I20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5" zoomScaleNormal="100" zoomScaleSheetLayoutView="100" workbookViewId="0">
      <selection activeCell="F53" sqref="F53"/>
    </sheetView>
  </sheetViews>
  <sheetFormatPr defaultRowHeight="18" customHeight="1" x14ac:dyDescent="0.25"/>
  <cols>
    <col min="1" max="1" width="5" style="5" bestFit="1" customWidth="1"/>
    <col min="2" max="2" width="15.125" style="5" customWidth="1"/>
    <col min="3" max="3" width="17" style="26" customWidth="1"/>
    <col min="4" max="4" width="11" style="5" bestFit="1" customWidth="1"/>
    <col min="5" max="5" width="3.875" style="8" customWidth="1"/>
    <col min="6" max="6" width="16" style="5" bestFit="1" customWidth="1"/>
    <col min="7" max="7" width="13.875" style="5" bestFit="1" customWidth="1"/>
    <col min="8" max="8" width="30.75" style="26" customWidth="1"/>
    <col min="9" max="16384" width="9" style="5"/>
  </cols>
  <sheetData>
    <row r="1" spans="1:8" s="34" customFormat="1" ht="18" customHeight="1" x14ac:dyDescent="0.25">
      <c r="A1" s="6" t="s">
        <v>23</v>
      </c>
      <c r="B1" s="6" t="s">
        <v>24</v>
      </c>
      <c r="C1" s="6" t="s">
        <v>25</v>
      </c>
      <c r="D1" s="6" t="s">
        <v>26</v>
      </c>
      <c r="E1" s="6" t="s">
        <v>27</v>
      </c>
      <c r="F1" s="6" t="s">
        <v>28</v>
      </c>
      <c r="G1" s="6" t="s">
        <v>29</v>
      </c>
      <c r="H1" s="6" t="s">
        <v>30</v>
      </c>
    </row>
    <row r="2" spans="1:8" ht="18" customHeight="1" x14ac:dyDescent="0.25">
      <c r="A2" s="35">
        <v>1</v>
      </c>
      <c r="B2" s="1" t="s">
        <v>31</v>
      </c>
      <c r="C2" s="25" t="s">
        <v>32</v>
      </c>
      <c r="D2" s="3">
        <v>3000</v>
      </c>
      <c r="E2" s="4">
        <v>1</v>
      </c>
      <c r="F2" s="3" t="s">
        <v>40</v>
      </c>
      <c r="G2" s="3">
        <f t="shared" ref="G2:G10" si="0">D2*E2</f>
        <v>3000</v>
      </c>
      <c r="H2" s="25" t="s">
        <v>104</v>
      </c>
    </row>
    <row r="3" spans="1:8" ht="18" customHeight="1" x14ac:dyDescent="0.25">
      <c r="A3" s="35">
        <v>2</v>
      </c>
      <c r="B3" s="2" t="s">
        <v>11</v>
      </c>
      <c r="C3" s="25" t="s">
        <v>33</v>
      </c>
      <c r="D3" s="3">
        <v>18000</v>
      </c>
      <c r="E3" s="4">
        <v>1</v>
      </c>
      <c r="F3" s="3" t="s">
        <v>40</v>
      </c>
      <c r="G3" s="3">
        <f t="shared" si="0"/>
        <v>18000</v>
      </c>
      <c r="H3" s="25" t="s">
        <v>104</v>
      </c>
    </row>
    <row r="4" spans="1:8" ht="18" customHeight="1" x14ac:dyDescent="0.25">
      <c r="A4" s="35">
        <v>3</v>
      </c>
      <c r="B4" s="1" t="s">
        <v>12</v>
      </c>
      <c r="C4" s="25" t="s">
        <v>33</v>
      </c>
      <c r="D4" s="3">
        <v>3000</v>
      </c>
      <c r="E4" s="4">
        <v>1</v>
      </c>
      <c r="F4" s="3" t="s">
        <v>40</v>
      </c>
      <c r="G4" s="3">
        <f t="shared" si="0"/>
        <v>3000</v>
      </c>
      <c r="H4" s="25" t="s">
        <v>104</v>
      </c>
    </row>
    <row r="5" spans="1:8" ht="18" customHeight="1" x14ac:dyDescent="0.25">
      <c r="A5" s="35">
        <v>4</v>
      </c>
      <c r="B5" s="2" t="s">
        <v>13</v>
      </c>
      <c r="C5" s="25" t="s">
        <v>33</v>
      </c>
      <c r="D5" s="3">
        <v>18000</v>
      </c>
      <c r="E5" s="4">
        <v>1</v>
      </c>
      <c r="F5" s="3" t="s">
        <v>40</v>
      </c>
      <c r="G5" s="3">
        <f t="shared" si="0"/>
        <v>18000</v>
      </c>
      <c r="H5" s="25" t="s">
        <v>104</v>
      </c>
    </row>
    <row r="6" spans="1:8" ht="18" customHeight="1" x14ac:dyDescent="0.25">
      <c r="A6" s="35">
        <v>5</v>
      </c>
      <c r="B6" s="2" t="s">
        <v>14</v>
      </c>
      <c r="C6" s="25" t="s">
        <v>33</v>
      </c>
      <c r="D6" s="3">
        <v>6000</v>
      </c>
      <c r="E6" s="4">
        <v>1</v>
      </c>
      <c r="F6" s="3" t="s">
        <v>40</v>
      </c>
      <c r="G6" s="3">
        <f t="shared" si="0"/>
        <v>6000</v>
      </c>
      <c r="H6" s="25" t="s">
        <v>104</v>
      </c>
    </row>
    <row r="7" spans="1:8" ht="18" customHeight="1" x14ac:dyDescent="0.25">
      <c r="A7" s="35">
        <v>6</v>
      </c>
      <c r="B7" s="2" t="s">
        <v>15</v>
      </c>
      <c r="C7" s="25" t="s">
        <v>33</v>
      </c>
      <c r="D7" s="3">
        <v>6000</v>
      </c>
      <c r="E7" s="4">
        <v>1</v>
      </c>
      <c r="F7" s="3" t="s">
        <v>40</v>
      </c>
      <c r="G7" s="3">
        <f t="shared" si="0"/>
        <v>6000</v>
      </c>
      <c r="H7" s="25" t="s">
        <v>104</v>
      </c>
    </row>
    <row r="8" spans="1:8" ht="18" customHeight="1" x14ac:dyDescent="0.25">
      <c r="A8" s="35">
        <v>7</v>
      </c>
      <c r="B8" s="1" t="s">
        <v>22</v>
      </c>
      <c r="C8" s="25" t="s">
        <v>33</v>
      </c>
      <c r="D8" s="3">
        <v>36000</v>
      </c>
      <c r="E8" s="4">
        <v>1</v>
      </c>
      <c r="F8" s="3" t="s">
        <v>40</v>
      </c>
      <c r="G8" s="3">
        <f t="shared" si="0"/>
        <v>36000</v>
      </c>
      <c r="H8" s="25" t="s">
        <v>103</v>
      </c>
    </row>
    <row r="9" spans="1:8" ht="18" customHeight="1" x14ac:dyDescent="0.25">
      <c r="A9" s="35">
        <v>8</v>
      </c>
      <c r="B9" s="1" t="s">
        <v>41</v>
      </c>
      <c r="C9" s="25" t="s">
        <v>33</v>
      </c>
      <c r="D9" s="3">
        <v>10200</v>
      </c>
      <c r="E9" s="4">
        <v>1</v>
      </c>
      <c r="F9" s="3" t="s">
        <v>40</v>
      </c>
      <c r="G9" s="3">
        <f t="shared" ref="G9" si="1">D9*E9</f>
        <v>10200</v>
      </c>
      <c r="H9" s="25" t="s">
        <v>101</v>
      </c>
    </row>
    <row r="10" spans="1:8" ht="18" customHeight="1" x14ac:dyDescent="0.25">
      <c r="A10" s="35">
        <v>9</v>
      </c>
      <c r="B10" s="2" t="s">
        <v>16</v>
      </c>
      <c r="C10" s="25" t="s">
        <v>118</v>
      </c>
      <c r="D10" s="3">
        <v>81000</v>
      </c>
      <c r="E10" s="4">
        <v>0</v>
      </c>
      <c r="F10" s="3" t="s">
        <v>40</v>
      </c>
      <c r="G10" s="3">
        <f t="shared" si="0"/>
        <v>0</v>
      </c>
      <c r="H10" s="25" t="s">
        <v>102</v>
      </c>
    </row>
    <row r="11" spans="1:8" s="42" customFormat="1" ht="18" customHeight="1" x14ac:dyDescent="0.25">
      <c r="A11" s="37"/>
      <c r="B11" s="37"/>
      <c r="C11" s="38"/>
      <c r="D11" s="39"/>
      <c r="E11" s="40"/>
      <c r="F11" s="39" t="s">
        <v>34</v>
      </c>
      <c r="G11" s="41">
        <f>SUM(G2:G10)</f>
        <v>100200</v>
      </c>
      <c r="H11" s="27"/>
    </row>
    <row r="12" spans="1:8" ht="18" customHeight="1" x14ac:dyDescent="0.25">
      <c r="A12" s="7"/>
      <c r="B12" s="7"/>
      <c r="C12" s="28"/>
      <c r="D12" s="7"/>
      <c r="F12" s="7"/>
      <c r="G12" s="7"/>
      <c r="H12" s="28"/>
    </row>
    <row r="13" spans="1:8" s="34" customFormat="1" ht="18" customHeight="1" x14ac:dyDescent="0.25">
      <c r="A13" s="6" t="s">
        <v>35</v>
      </c>
      <c r="B13" s="6" t="s">
        <v>5</v>
      </c>
      <c r="C13" s="6" t="s">
        <v>6</v>
      </c>
      <c r="D13" s="6" t="s">
        <v>7</v>
      </c>
      <c r="E13" s="6" t="s">
        <v>2</v>
      </c>
      <c r="F13" s="6" t="s">
        <v>8</v>
      </c>
      <c r="G13" s="6" t="s">
        <v>9</v>
      </c>
      <c r="H13" s="6" t="s">
        <v>10</v>
      </c>
    </row>
    <row r="14" spans="1:8" ht="18" customHeight="1" x14ac:dyDescent="0.25">
      <c r="A14" s="35">
        <v>1</v>
      </c>
      <c r="B14" s="1" t="s">
        <v>31</v>
      </c>
      <c r="C14" s="25" t="s">
        <v>36</v>
      </c>
      <c r="D14" s="3">
        <v>5000</v>
      </c>
      <c r="E14" s="4">
        <v>2</v>
      </c>
      <c r="F14" s="3" t="s">
        <v>40</v>
      </c>
      <c r="G14" s="3">
        <f t="shared" ref="G14:G26" si="2">D14*E14</f>
        <v>10000</v>
      </c>
      <c r="H14" s="25" t="s">
        <v>105</v>
      </c>
    </row>
    <row r="15" spans="1:8" ht="18" customHeight="1" x14ac:dyDescent="0.25">
      <c r="A15" s="35">
        <v>2</v>
      </c>
      <c r="B15" s="2" t="s">
        <v>11</v>
      </c>
      <c r="C15" s="25" t="s">
        <v>36</v>
      </c>
      <c r="D15" s="3">
        <v>30000</v>
      </c>
      <c r="E15" s="4">
        <v>2</v>
      </c>
      <c r="F15" s="3" t="s">
        <v>40</v>
      </c>
      <c r="G15" s="3">
        <f t="shared" si="2"/>
        <v>60000</v>
      </c>
      <c r="H15" s="25" t="s">
        <v>105</v>
      </c>
    </row>
    <row r="16" spans="1:8" ht="18" customHeight="1" x14ac:dyDescent="0.25">
      <c r="A16" s="35">
        <v>3</v>
      </c>
      <c r="B16" s="1" t="s">
        <v>12</v>
      </c>
      <c r="C16" s="25" t="s">
        <v>36</v>
      </c>
      <c r="D16" s="3">
        <v>5000</v>
      </c>
      <c r="E16" s="4">
        <v>2</v>
      </c>
      <c r="F16" s="3" t="s">
        <v>40</v>
      </c>
      <c r="G16" s="3">
        <f t="shared" si="2"/>
        <v>10000</v>
      </c>
      <c r="H16" s="25" t="s">
        <v>105</v>
      </c>
    </row>
    <row r="17" spans="1:8" ht="18" customHeight="1" x14ac:dyDescent="0.25">
      <c r="A17" s="35">
        <v>4</v>
      </c>
      <c r="B17" s="2" t="s">
        <v>13</v>
      </c>
      <c r="C17" s="25" t="s">
        <v>36</v>
      </c>
      <c r="D17" s="3">
        <v>30000</v>
      </c>
      <c r="E17" s="4">
        <v>2</v>
      </c>
      <c r="F17" s="3" t="s">
        <v>40</v>
      </c>
      <c r="G17" s="3">
        <f t="shared" si="2"/>
        <v>60000</v>
      </c>
      <c r="H17" s="25" t="s">
        <v>105</v>
      </c>
    </row>
    <row r="18" spans="1:8" ht="18" customHeight="1" x14ac:dyDescent="0.25">
      <c r="A18" s="35">
        <v>5</v>
      </c>
      <c r="B18" s="2" t="s">
        <v>14</v>
      </c>
      <c r="C18" s="25" t="s">
        <v>36</v>
      </c>
      <c r="D18" s="3">
        <v>5000</v>
      </c>
      <c r="E18" s="4">
        <v>2</v>
      </c>
      <c r="F18" s="3" t="s">
        <v>40</v>
      </c>
      <c r="G18" s="3">
        <f t="shared" si="2"/>
        <v>10000</v>
      </c>
      <c r="H18" s="25" t="s">
        <v>105</v>
      </c>
    </row>
    <row r="19" spans="1:8" ht="18" customHeight="1" x14ac:dyDescent="0.25">
      <c r="A19" s="35">
        <v>6</v>
      </c>
      <c r="B19" s="2" t="s">
        <v>15</v>
      </c>
      <c r="C19" s="25" t="s">
        <v>36</v>
      </c>
      <c r="D19" s="3">
        <v>5000</v>
      </c>
      <c r="E19" s="4">
        <v>1</v>
      </c>
      <c r="F19" s="3" t="s">
        <v>40</v>
      </c>
      <c r="G19" s="3">
        <f t="shared" si="2"/>
        <v>5000</v>
      </c>
      <c r="H19" s="25" t="s">
        <v>105</v>
      </c>
    </row>
    <row r="20" spans="1:8" ht="18" customHeight="1" x14ac:dyDescent="0.25">
      <c r="A20" s="35">
        <v>7</v>
      </c>
      <c r="B20" s="2" t="s">
        <v>18</v>
      </c>
      <c r="C20" s="25" t="s">
        <v>36</v>
      </c>
      <c r="D20" s="3">
        <v>16000</v>
      </c>
      <c r="E20" s="4">
        <v>2</v>
      </c>
      <c r="F20" s="3" t="s">
        <v>40</v>
      </c>
      <c r="G20" s="3">
        <f t="shared" si="2"/>
        <v>32000</v>
      </c>
      <c r="H20" s="25" t="s">
        <v>106</v>
      </c>
    </row>
    <row r="21" spans="1:8" ht="18" customHeight="1" x14ac:dyDescent="0.25">
      <c r="A21" s="35">
        <v>8</v>
      </c>
      <c r="B21" s="2" t="s">
        <v>19</v>
      </c>
      <c r="C21" s="25" t="s">
        <v>36</v>
      </c>
      <c r="D21" s="3">
        <v>20000</v>
      </c>
      <c r="E21" s="4">
        <v>2</v>
      </c>
      <c r="F21" s="3" t="s">
        <v>40</v>
      </c>
      <c r="G21" s="3">
        <f t="shared" si="2"/>
        <v>40000</v>
      </c>
      <c r="H21" s="25" t="s">
        <v>107</v>
      </c>
    </row>
    <row r="22" spans="1:8" ht="18" customHeight="1" x14ac:dyDescent="0.25">
      <c r="A22" s="35">
        <v>9</v>
      </c>
      <c r="B22" s="2" t="s">
        <v>20</v>
      </c>
      <c r="C22" s="25" t="s">
        <v>36</v>
      </c>
      <c r="D22" s="3">
        <v>20000</v>
      </c>
      <c r="E22" s="4">
        <v>2</v>
      </c>
      <c r="F22" s="3" t="s">
        <v>40</v>
      </c>
      <c r="G22" s="3">
        <f t="shared" si="2"/>
        <v>40000</v>
      </c>
      <c r="H22" s="25" t="s">
        <v>108</v>
      </c>
    </row>
    <row r="23" spans="1:8" ht="18" customHeight="1" x14ac:dyDescent="0.25">
      <c r="A23" s="35">
        <v>10</v>
      </c>
      <c r="B23" s="2" t="s">
        <v>21</v>
      </c>
      <c r="C23" s="25" t="s">
        <v>36</v>
      </c>
      <c r="D23" s="3">
        <v>16000</v>
      </c>
      <c r="E23" s="4">
        <v>2</v>
      </c>
      <c r="F23" s="3" t="s">
        <v>40</v>
      </c>
      <c r="G23" s="3">
        <f t="shared" si="2"/>
        <v>32000</v>
      </c>
      <c r="H23" s="25" t="s">
        <v>109</v>
      </c>
    </row>
    <row r="24" spans="1:8" ht="18" customHeight="1" x14ac:dyDescent="0.25">
      <c r="A24" s="35">
        <v>11</v>
      </c>
      <c r="B24" s="2" t="s">
        <v>17</v>
      </c>
      <c r="C24" s="25" t="s">
        <v>36</v>
      </c>
      <c r="D24" s="3">
        <v>24000</v>
      </c>
      <c r="E24" s="4">
        <v>2</v>
      </c>
      <c r="F24" s="3" t="s">
        <v>40</v>
      </c>
      <c r="G24" s="3">
        <f t="shared" si="2"/>
        <v>48000</v>
      </c>
      <c r="H24" s="25" t="s">
        <v>110</v>
      </c>
    </row>
    <row r="25" spans="1:8" ht="18" customHeight="1" x14ac:dyDescent="0.25">
      <c r="A25" s="35">
        <v>12</v>
      </c>
      <c r="B25" s="1" t="s">
        <v>41</v>
      </c>
      <c r="C25" s="25" t="s">
        <v>36</v>
      </c>
      <c r="D25" s="3">
        <v>17000</v>
      </c>
      <c r="E25" s="4">
        <v>2</v>
      </c>
      <c r="F25" s="3" t="s">
        <v>40</v>
      </c>
      <c r="G25" s="3">
        <f t="shared" si="2"/>
        <v>34000</v>
      </c>
      <c r="H25" s="25" t="s">
        <v>101</v>
      </c>
    </row>
    <row r="26" spans="1:8" ht="18" customHeight="1" x14ac:dyDescent="0.25">
      <c r="A26" s="35">
        <v>13</v>
      </c>
      <c r="B26" s="2" t="s">
        <v>16</v>
      </c>
      <c r="C26" s="25" t="s">
        <v>38</v>
      </c>
      <c r="D26" s="3">
        <v>135000</v>
      </c>
      <c r="E26" s="4">
        <v>1</v>
      </c>
      <c r="F26" s="3" t="s">
        <v>40</v>
      </c>
      <c r="G26" s="3">
        <f t="shared" si="2"/>
        <v>135000</v>
      </c>
      <c r="H26" s="25" t="s">
        <v>39</v>
      </c>
    </row>
    <row r="27" spans="1:8" s="42" customFormat="1" ht="18" customHeight="1" x14ac:dyDescent="0.25">
      <c r="A27" s="37"/>
      <c r="B27" s="37"/>
      <c r="C27" s="38"/>
      <c r="D27" s="39"/>
      <c r="E27" s="40"/>
      <c r="F27" s="39" t="s">
        <v>37</v>
      </c>
      <c r="G27" s="41">
        <f>SUM(G14:G26)</f>
        <v>516000</v>
      </c>
      <c r="H27" s="27"/>
    </row>
    <row r="29" spans="1:8" s="34" customFormat="1" ht="18" customHeight="1" x14ac:dyDescent="0.25">
      <c r="A29" s="6" t="s">
        <v>42</v>
      </c>
      <c r="B29" s="6" t="s">
        <v>24</v>
      </c>
      <c r="C29" s="6" t="s">
        <v>25</v>
      </c>
      <c r="D29" s="6" t="s">
        <v>26</v>
      </c>
      <c r="E29" s="6" t="s">
        <v>27</v>
      </c>
      <c r="F29" s="6" t="s">
        <v>28</v>
      </c>
      <c r="G29" s="6" t="s">
        <v>29</v>
      </c>
      <c r="H29" s="6" t="s">
        <v>30</v>
      </c>
    </row>
    <row r="30" spans="1:8" ht="18" customHeight="1" x14ac:dyDescent="0.25">
      <c r="A30" s="35">
        <v>1</v>
      </c>
      <c r="B30" s="1" t="s">
        <v>31</v>
      </c>
      <c r="C30" s="25" t="s">
        <v>44</v>
      </c>
      <c r="D30" s="3">
        <v>3000</v>
      </c>
      <c r="E30" s="4">
        <v>1</v>
      </c>
      <c r="F30" s="3" t="s">
        <v>40</v>
      </c>
      <c r="G30" s="3">
        <f t="shared" ref="G30:G37" si="3">D30*E30</f>
        <v>3000</v>
      </c>
      <c r="H30" s="25" t="s">
        <v>111</v>
      </c>
    </row>
    <row r="31" spans="1:8" ht="18" customHeight="1" x14ac:dyDescent="0.25">
      <c r="A31" s="35">
        <v>2</v>
      </c>
      <c r="B31" s="2" t="s">
        <v>11</v>
      </c>
      <c r="C31" s="25" t="s">
        <v>44</v>
      </c>
      <c r="D31" s="3">
        <v>18000</v>
      </c>
      <c r="E31" s="4">
        <v>1</v>
      </c>
      <c r="F31" s="3" t="s">
        <v>40</v>
      </c>
      <c r="G31" s="3">
        <f t="shared" si="3"/>
        <v>18000</v>
      </c>
      <c r="H31" s="25" t="s">
        <v>111</v>
      </c>
    </row>
    <row r="32" spans="1:8" ht="18" customHeight="1" x14ac:dyDescent="0.25">
      <c r="A32" s="35">
        <v>3</v>
      </c>
      <c r="B32" s="1" t="s">
        <v>12</v>
      </c>
      <c r="C32" s="25" t="s">
        <v>44</v>
      </c>
      <c r="D32" s="3">
        <v>3000</v>
      </c>
      <c r="E32" s="4">
        <v>1</v>
      </c>
      <c r="F32" s="3" t="s">
        <v>40</v>
      </c>
      <c r="G32" s="3">
        <f t="shared" si="3"/>
        <v>3000</v>
      </c>
      <c r="H32" s="25" t="s">
        <v>111</v>
      </c>
    </row>
    <row r="33" spans="1:8" ht="18" customHeight="1" x14ac:dyDescent="0.25">
      <c r="A33" s="35">
        <v>4</v>
      </c>
      <c r="B33" s="2" t="s">
        <v>13</v>
      </c>
      <c r="C33" s="25" t="s">
        <v>44</v>
      </c>
      <c r="D33" s="3">
        <v>18000</v>
      </c>
      <c r="E33" s="4">
        <v>1</v>
      </c>
      <c r="F33" s="3" t="s">
        <v>40</v>
      </c>
      <c r="G33" s="3">
        <f t="shared" si="3"/>
        <v>18000</v>
      </c>
      <c r="H33" s="25" t="s">
        <v>111</v>
      </c>
    </row>
    <row r="34" spans="1:8" ht="18" customHeight="1" x14ac:dyDescent="0.25">
      <c r="A34" s="35">
        <v>5</v>
      </c>
      <c r="B34" s="2" t="s">
        <v>14</v>
      </c>
      <c r="C34" s="25" t="s">
        <v>44</v>
      </c>
      <c r="D34" s="3">
        <v>6000</v>
      </c>
      <c r="E34" s="4">
        <v>1</v>
      </c>
      <c r="F34" s="3" t="s">
        <v>40</v>
      </c>
      <c r="G34" s="3">
        <f t="shared" si="3"/>
        <v>6000</v>
      </c>
      <c r="H34" s="25" t="s">
        <v>111</v>
      </c>
    </row>
    <row r="35" spans="1:8" ht="18" customHeight="1" x14ac:dyDescent="0.25">
      <c r="A35" s="35">
        <v>6</v>
      </c>
      <c r="B35" s="2" t="s">
        <v>15</v>
      </c>
      <c r="C35" s="25" t="s">
        <v>44</v>
      </c>
      <c r="D35" s="3">
        <v>6000</v>
      </c>
      <c r="E35" s="4">
        <v>1</v>
      </c>
      <c r="F35" s="3" t="s">
        <v>40</v>
      </c>
      <c r="G35" s="3">
        <f t="shared" si="3"/>
        <v>6000</v>
      </c>
      <c r="H35" s="25" t="s">
        <v>111</v>
      </c>
    </row>
    <row r="36" spans="1:8" ht="18" customHeight="1" x14ac:dyDescent="0.25">
      <c r="A36" s="35">
        <v>7</v>
      </c>
      <c r="B36" s="1" t="s">
        <v>22</v>
      </c>
      <c r="C36" s="25" t="s">
        <v>44</v>
      </c>
      <c r="D36" s="3">
        <v>36000</v>
      </c>
      <c r="E36" s="4">
        <v>1</v>
      </c>
      <c r="F36" s="3" t="s">
        <v>40</v>
      </c>
      <c r="G36" s="3">
        <f t="shared" si="3"/>
        <v>36000</v>
      </c>
      <c r="H36" s="25" t="s">
        <v>112</v>
      </c>
    </row>
    <row r="37" spans="1:8" ht="18" customHeight="1" x14ac:dyDescent="0.25">
      <c r="A37" s="35">
        <v>8</v>
      </c>
      <c r="B37" s="1" t="s">
        <v>41</v>
      </c>
      <c r="C37" s="25" t="s">
        <v>44</v>
      </c>
      <c r="D37" s="3">
        <v>10200</v>
      </c>
      <c r="E37" s="4">
        <v>1</v>
      </c>
      <c r="F37" s="3" t="s">
        <v>40</v>
      </c>
      <c r="G37" s="3">
        <f t="shared" si="3"/>
        <v>10200</v>
      </c>
      <c r="H37" s="25" t="s">
        <v>113</v>
      </c>
    </row>
    <row r="38" spans="1:8" s="42" customFormat="1" ht="18" customHeight="1" x14ac:dyDescent="0.25">
      <c r="A38" s="37"/>
      <c r="B38" s="37"/>
      <c r="C38" s="38"/>
      <c r="D38" s="39"/>
      <c r="E38" s="40"/>
      <c r="F38" s="39" t="s">
        <v>43</v>
      </c>
      <c r="G38" s="41">
        <f>SUM(G30:G37)</f>
        <v>100200</v>
      </c>
      <c r="H38" s="27"/>
    </row>
    <row r="40" spans="1:8" s="34" customFormat="1" ht="18" customHeight="1" x14ac:dyDescent="0.25">
      <c r="A40" s="6" t="s">
        <v>64</v>
      </c>
      <c r="B40" s="6" t="s">
        <v>24</v>
      </c>
      <c r="C40" s="6" t="s">
        <v>25</v>
      </c>
      <c r="D40" s="6" t="s">
        <v>26</v>
      </c>
      <c r="E40" s="6" t="s">
        <v>27</v>
      </c>
      <c r="F40" s="6" t="s">
        <v>28</v>
      </c>
      <c r="G40" s="6" t="s">
        <v>29</v>
      </c>
      <c r="H40" s="6" t="s">
        <v>30</v>
      </c>
    </row>
    <row r="41" spans="1:8" ht="18" customHeight="1" x14ac:dyDescent="0.25">
      <c r="A41" s="35">
        <v>1</v>
      </c>
      <c r="B41" s="1" t="s">
        <v>71</v>
      </c>
      <c r="C41" s="25" t="s">
        <v>66</v>
      </c>
      <c r="D41" s="3">
        <v>8000</v>
      </c>
      <c r="E41" s="4">
        <v>2</v>
      </c>
      <c r="F41" s="3" t="s">
        <v>68</v>
      </c>
      <c r="G41" s="3">
        <f t="shared" ref="G41:G42" si="4">D41*E41</f>
        <v>16000</v>
      </c>
      <c r="H41" s="25"/>
    </row>
    <row r="42" spans="1:8" ht="18" customHeight="1" x14ac:dyDescent="0.25">
      <c r="A42" s="35">
        <v>2</v>
      </c>
      <c r="B42" s="1" t="s">
        <v>70</v>
      </c>
      <c r="C42" s="25" t="s">
        <v>66</v>
      </c>
      <c r="D42" s="3">
        <v>4000</v>
      </c>
      <c r="E42" s="4">
        <v>2</v>
      </c>
      <c r="F42" s="3" t="s">
        <v>67</v>
      </c>
      <c r="G42" s="3">
        <f t="shared" si="4"/>
        <v>8000</v>
      </c>
      <c r="H42" s="25" t="s">
        <v>69</v>
      </c>
    </row>
    <row r="43" spans="1:8" s="42" customFormat="1" ht="18" customHeight="1" x14ac:dyDescent="0.25">
      <c r="A43" s="37"/>
      <c r="B43" s="37"/>
      <c r="C43" s="38"/>
      <c r="D43" s="39"/>
      <c r="E43" s="40"/>
      <c r="F43" s="39" t="s">
        <v>65</v>
      </c>
      <c r="G43" s="41">
        <f>SUM(G41:G42)</f>
        <v>24000</v>
      </c>
      <c r="H43" s="27"/>
    </row>
    <row r="45" spans="1:8" s="34" customFormat="1" ht="18" customHeight="1" x14ac:dyDescent="0.25">
      <c r="A45" s="6" t="s">
        <v>73</v>
      </c>
      <c r="B45" s="6" t="s">
        <v>83</v>
      </c>
      <c r="C45" s="6" t="s">
        <v>84</v>
      </c>
      <c r="D45" s="6" t="s">
        <v>26</v>
      </c>
      <c r="E45" s="6" t="s">
        <v>27</v>
      </c>
      <c r="F45" s="6" t="s">
        <v>28</v>
      </c>
      <c r="G45" s="6" t="s">
        <v>29</v>
      </c>
      <c r="H45" s="6" t="s">
        <v>30</v>
      </c>
    </row>
    <row r="46" spans="1:8" ht="18" customHeight="1" x14ac:dyDescent="0.25">
      <c r="A46" s="35">
        <v>1</v>
      </c>
      <c r="B46" s="1" t="s">
        <v>47</v>
      </c>
      <c r="C46" s="25" t="s">
        <v>48</v>
      </c>
      <c r="D46" s="3">
        <v>60000</v>
      </c>
      <c r="E46" s="36">
        <v>1</v>
      </c>
      <c r="F46" s="3" t="s">
        <v>74</v>
      </c>
      <c r="G46" s="3">
        <f t="shared" ref="G46:G55" si="5">D46*E46</f>
        <v>60000</v>
      </c>
      <c r="H46" s="18" t="s">
        <v>119</v>
      </c>
    </row>
    <row r="47" spans="1:8" ht="18" customHeight="1" x14ac:dyDescent="0.25">
      <c r="A47" s="35">
        <v>2</v>
      </c>
      <c r="B47" s="2" t="s">
        <v>47</v>
      </c>
      <c r="C47" s="25" t="s">
        <v>49</v>
      </c>
      <c r="D47" s="3">
        <v>7000</v>
      </c>
      <c r="E47" s="36">
        <v>1</v>
      </c>
      <c r="F47" s="3" t="s">
        <v>74</v>
      </c>
      <c r="G47" s="3">
        <f t="shared" si="5"/>
        <v>7000</v>
      </c>
      <c r="H47" s="18" t="s">
        <v>114</v>
      </c>
    </row>
    <row r="48" spans="1:8" ht="18" customHeight="1" x14ac:dyDescent="0.25">
      <c r="A48" s="35">
        <v>3</v>
      </c>
      <c r="B48" s="1" t="s">
        <v>47</v>
      </c>
      <c r="C48" s="25" t="s">
        <v>50</v>
      </c>
      <c r="D48" s="3">
        <v>18000</v>
      </c>
      <c r="E48" s="36">
        <v>1</v>
      </c>
      <c r="F48" s="3" t="s">
        <v>74</v>
      </c>
      <c r="G48" s="3">
        <f t="shared" si="5"/>
        <v>18000</v>
      </c>
      <c r="H48" s="18" t="s">
        <v>120</v>
      </c>
    </row>
    <row r="49" spans="1:8" ht="18" customHeight="1" x14ac:dyDescent="0.25">
      <c r="A49" s="35">
        <v>4</v>
      </c>
      <c r="B49" s="2" t="s">
        <v>47</v>
      </c>
      <c r="C49" s="25" t="s">
        <v>53</v>
      </c>
      <c r="D49" s="3">
        <v>1000</v>
      </c>
      <c r="E49" s="36">
        <v>3</v>
      </c>
      <c r="F49" s="3" t="s">
        <v>77</v>
      </c>
      <c r="G49" s="3">
        <f t="shared" si="5"/>
        <v>3000</v>
      </c>
      <c r="H49" s="18"/>
    </row>
    <row r="50" spans="1:8" ht="18" customHeight="1" x14ac:dyDescent="0.25">
      <c r="A50" s="35">
        <v>5</v>
      </c>
      <c r="B50" s="2" t="s">
        <v>47</v>
      </c>
      <c r="C50" s="25" t="s">
        <v>54</v>
      </c>
      <c r="D50" s="3">
        <v>300</v>
      </c>
      <c r="E50" s="36">
        <v>1</v>
      </c>
      <c r="F50" s="3" t="s">
        <v>77</v>
      </c>
      <c r="G50" s="3">
        <f t="shared" si="5"/>
        <v>300</v>
      </c>
      <c r="H50" s="18"/>
    </row>
    <row r="51" spans="1:8" ht="18" customHeight="1" x14ac:dyDescent="0.25">
      <c r="A51" s="35">
        <v>6</v>
      </c>
      <c r="B51" s="2" t="s">
        <v>47</v>
      </c>
      <c r="C51" s="25" t="s">
        <v>61</v>
      </c>
      <c r="D51" s="3">
        <v>1000</v>
      </c>
      <c r="E51" s="36">
        <v>1</v>
      </c>
      <c r="F51" s="3" t="s">
        <v>74</v>
      </c>
      <c r="G51" s="3">
        <f t="shared" si="5"/>
        <v>1000</v>
      </c>
      <c r="H51" s="18"/>
    </row>
    <row r="52" spans="1:8" ht="18" customHeight="1" x14ac:dyDescent="0.25">
      <c r="A52" s="35">
        <v>7</v>
      </c>
      <c r="B52" s="2" t="s">
        <v>47</v>
      </c>
      <c r="C52" s="25" t="s">
        <v>59</v>
      </c>
      <c r="D52" s="3">
        <v>5000</v>
      </c>
      <c r="E52" s="36">
        <v>1</v>
      </c>
      <c r="F52" s="3" t="s">
        <v>75</v>
      </c>
      <c r="G52" s="3">
        <f t="shared" si="5"/>
        <v>5000</v>
      </c>
      <c r="H52" s="18" t="s">
        <v>60</v>
      </c>
    </row>
    <row r="53" spans="1:8" ht="18" customHeight="1" x14ac:dyDescent="0.25">
      <c r="A53" s="35">
        <v>8</v>
      </c>
      <c r="B53" s="1" t="s">
        <v>46</v>
      </c>
      <c r="C53" s="25" t="s">
        <v>48</v>
      </c>
      <c r="D53" s="3">
        <v>25000</v>
      </c>
      <c r="E53" s="36">
        <v>10</v>
      </c>
      <c r="F53" s="3" t="s">
        <v>74</v>
      </c>
      <c r="G53" s="3">
        <f t="shared" si="5"/>
        <v>250000</v>
      </c>
      <c r="H53" s="18" t="s">
        <v>115</v>
      </c>
    </row>
    <row r="54" spans="1:8" ht="18" customHeight="1" x14ac:dyDescent="0.25">
      <c r="A54" s="35">
        <v>9</v>
      </c>
      <c r="B54" s="1" t="s">
        <v>46</v>
      </c>
      <c r="C54" s="25" t="s">
        <v>202</v>
      </c>
      <c r="D54" s="3">
        <v>0</v>
      </c>
      <c r="E54" s="36">
        <v>10</v>
      </c>
      <c r="F54" s="3" t="s">
        <v>74</v>
      </c>
      <c r="G54" s="3">
        <f t="shared" si="5"/>
        <v>0</v>
      </c>
      <c r="H54" s="18" t="s">
        <v>51</v>
      </c>
    </row>
    <row r="55" spans="1:8" ht="18" customHeight="1" x14ac:dyDescent="0.25">
      <c r="A55" s="35">
        <v>10</v>
      </c>
      <c r="B55" s="1" t="s">
        <v>46</v>
      </c>
      <c r="C55" s="25" t="s">
        <v>50</v>
      </c>
      <c r="D55" s="3">
        <v>1000</v>
      </c>
      <c r="E55" s="36">
        <v>10</v>
      </c>
      <c r="F55" s="3" t="s">
        <v>74</v>
      </c>
      <c r="G55" s="3">
        <f t="shared" si="5"/>
        <v>10000</v>
      </c>
      <c r="H55" s="18" t="s">
        <v>52</v>
      </c>
    </row>
    <row r="56" spans="1:8" ht="18" customHeight="1" x14ac:dyDescent="0.25">
      <c r="A56" s="35">
        <v>11</v>
      </c>
      <c r="B56" s="1" t="s">
        <v>46</v>
      </c>
      <c r="C56" s="25" t="s">
        <v>53</v>
      </c>
      <c r="D56" s="3">
        <v>1000</v>
      </c>
      <c r="E56" s="36">
        <v>10</v>
      </c>
      <c r="F56" s="3" t="s">
        <v>77</v>
      </c>
      <c r="G56" s="3">
        <f t="shared" ref="G56:G63" si="6">D56*E56</f>
        <v>10000</v>
      </c>
      <c r="H56" s="18" t="s">
        <v>55</v>
      </c>
    </row>
    <row r="57" spans="1:8" ht="18" customHeight="1" x14ac:dyDescent="0.25">
      <c r="A57" s="35">
        <v>12</v>
      </c>
      <c r="B57" s="1" t="s">
        <v>46</v>
      </c>
      <c r="C57" s="25" t="s">
        <v>116</v>
      </c>
      <c r="D57" s="3">
        <v>0</v>
      </c>
      <c r="E57" s="36">
        <v>10</v>
      </c>
      <c r="F57" s="3" t="s">
        <v>77</v>
      </c>
      <c r="G57" s="3">
        <f t="shared" ref="G57" si="7">D57*E57</f>
        <v>0</v>
      </c>
      <c r="H57" s="18" t="s">
        <v>117</v>
      </c>
    </row>
    <row r="58" spans="1:8" ht="18" customHeight="1" x14ac:dyDescent="0.25">
      <c r="A58" s="35">
        <v>13</v>
      </c>
      <c r="B58" s="2" t="s">
        <v>46</v>
      </c>
      <c r="C58" s="25" t="s">
        <v>54</v>
      </c>
      <c r="D58" s="3">
        <v>300</v>
      </c>
      <c r="E58" s="36">
        <v>10</v>
      </c>
      <c r="F58" s="3" t="s">
        <v>77</v>
      </c>
      <c r="G58" s="3">
        <f t="shared" si="6"/>
        <v>3000</v>
      </c>
      <c r="H58" s="18" t="s">
        <v>55</v>
      </c>
    </row>
    <row r="59" spans="1:8" ht="18" customHeight="1" x14ac:dyDescent="0.25">
      <c r="A59" s="35">
        <v>14</v>
      </c>
      <c r="B59" s="2" t="s">
        <v>46</v>
      </c>
      <c r="C59" s="25" t="s">
        <v>59</v>
      </c>
      <c r="D59" s="3">
        <v>5000</v>
      </c>
      <c r="E59" s="36">
        <v>2</v>
      </c>
      <c r="F59" s="3" t="s">
        <v>76</v>
      </c>
      <c r="G59" s="3">
        <f t="shared" si="6"/>
        <v>10000</v>
      </c>
      <c r="H59" s="18" t="s">
        <v>121</v>
      </c>
    </row>
    <row r="60" spans="1:8" ht="18" customHeight="1" x14ac:dyDescent="0.25">
      <c r="A60" s="35">
        <v>15</v>
      </c>
      <c r="B60" s="2" t="s">
        <v>56</v>
      </c>
      <c r="C60" s="25" t="s">
        <v>48</v>
      </c>
      <c r="D60" s="3">
        <v>25000</v>
      </c>
      <c r="E60" s="36">
        <v>2</v>
      </c>
      <c r="F60" s="3" t="s">
        <v>74</v>
      </c>
      <c r="G60" s="3">
        <f t="shared" si="6"/>
        <v>50000</v>
      </c>
      <c r="H60" s="18" t="s">
        <v>63</v>
      </c>
    </row>
    <row r="61" spans="1:8" ht="18" customHeight="1" x14ac:dyDescent="0.25">
      <c r="A61" s="35">
        <v>16</v>
      </c>
      <c r="B61" s="2" t="s">
        <v>56</v>
      </c>
      <c r="C61" s="25" t="s">
        <v>49</v>
      </c>
      <c r="D61" s="3">
        <v>3000</v>
      </c>
      <c r="E61" s="36">
        <v>2</v>
      </c>
      <c r="F61" s="3" t="s">
        <v>74</v>
      </c>
      <c r="G61" s="3">
        <f t="shared" si="6"/>
        <v>6000</v>
      </c>
      <c r="H61" s="18" t="s">
        <v>63</v>
      </c>
    </row>
    <row r="62" spans="1:8" ht="18" customHeight="1" x14ac:dyDescent="0.25">
      <c r="A62" s="35">
        <v>17</v>
      </c>
      <c r="B62" s="1" t="s">
        <v>56</v>
      </c>
      <c r="C62" s="25" t="s">
        <v>53</v>
      </c>
      <c r="D62" s="3">
        <v>1000</v>
      </c>
      <c r="E62" s="36">
        <v>4</v>
      </c>
      <c r="F62" s="3" t="s">
        <v>77</v>
      </c>
      <c r="G62" s="3">
        <f t="shared" si="6"/>
        <v>4000</v>
      </c>
      <c r="H62" s="18" t="s">
        <v>62</v>
      </c>
    </row>
    <row r="63" spans="1:8" ht="18" customHeight="1" x14ac:dyDescent="0.25">
      <c r="A63" s="35">
        <v>18</v>
      </c>
      <c r="B63" s="2" t="s">
        <v>56</v>
      </c>
      <c r="C63" s="25" t="s">
        <v>54</v>
      </c>
      <c r="D63" s="3">
        <v>300</v>
      </c>
      <c r="E63" s="36">
        <v>2</v>
      </c>
      <c r="F63" s="3" t="s">
        <v>77</v>
      </c>
      <c r="G63" s="3">
        <f t="shared" si="6"/>
        <v>600</v>
      </c>
      <c r="H63" s="18" t="s">
        <v>63</v>
      </c>
    </row>
    <row r="64" spans="1:8" s="42" customFormat="1" ht="18" customHeight="1" x14ac:dyDescent="0.25">
      <c r="A64" s="37"/>
      <c r="B64" s="37"/>
      <c r="C64" s="38"/>
      <c r="D64" s="39"/>
      <c r="E64" s="40"/>
      <c r="F64" s="39" t="s">
        <v>72</v>
      </c>
      <c r="G64" s="41">
        <f>SUM(G46:G63)</f>
        <v>437900</v>
      </c>
      <c r="H64" s="27"/>
    </row>
  </sheetData>
  <phoneticPr fontId="2" type="noConversion"/>
  <pageMargins left="0.25" right="0.25" top="0.75" bottom="0.75" header="0.3" footer="0.3"/>
  <pageSetup paperSize="9" scale="94" orientation="portrait" r:id="rId1"/>
  <headerFooter alignWithMargins="0">
    <oddHeader>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預算表</vt:lpstr>
      <vt:lpstr>收入預估</vt:lpstr>
      <vt:lpstr>場租與設備</vt:lpstr>
      <vt:lpstr>場租與設備!Print_Area</vt:lpstr>
    </vt:vector>
  </TitlesOfParts>
  <Company>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Huang</dc:creator>
  <cp:keywords>iThome</cp:keywords>
  <cp:lastModifiedBy>Chris Huang</cp:lastModifiedBy>
  <cp:lastPrinted>2015-03-11T06:39:32Z</cp:lastPrinted>
  <dcterms:created xsi:type="dcterms:W3CDTF">2003-08-05T10:48:56Z</dcterms:created>
  <dcterms:modified xsi:type="dcterms:W3CDTF">2015-05-05T07:57:47Z</dcterms:modified>
</cp:coreProperties>
</file>