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740" windowWidth="15330" windowHeight="4650"/>
  </bookViews>
  <sheets>
    <sheet name="預算" sheetId="13" r:id="rId1"/>
    <sheet name="場租與設備" sheetId="15" r:id="rId2"/>
  </sheets>
  <definedNames>
    <definedName name="_xlnm.Print_Area" localSheetId="1">場租與設備!$A$1:$H$81</definedName>
    <definedName name="_xlnm.Print_Area" localSheetId="0">預算!$A$1:$I$73</definedName>
    <definedName name="_xlnm.Print_Titles" localSheetId="0">預算!$1:$1</definedName>
  </definedNames>
  <calcPr calcId="145621"/>
</workbook>
</file>

<file path=xl/calcChain.xml><?xml version="1.0" encoding="utf-8"?>
<calcChain xmlns="http://schemas.openxmlformats.org/spreadsheetml/2006/main">
  <c r="H70" i="13" l="1"/>
  <c r="G81" i="13"/>
  <c r="G49" i="13"/>
  <c r="G80" i="13"/>
  <c r="G79" i="13"/>
  <c r="G78" i="13"/>
  <c r="H77" i="13" s="1"/>
  <c r="G24" i="13" l="1"/>
  <c r="E19" i="13"/>
  <c r="G57" i="15"/>
  <c r="G4" i="13"/>
  <c r="G5" i="13"/>
  <c r="G6" i="13"/>
  <c r="G7" i="13"/>
  <c r="G8" i="13"/>
  <c r="G9" i="13"/>
  <c r="G10" i="13" l="1"/>
  <c r="G46" i="13"/>
  <c r="G55" i="13" l="1"/>
  <c r="G61" i="13"/>
  <c r="G54" i="13"/>
  <c r="G67" i="15"/>
  <c r="G43" i="13"/>
  <c r="G42" i="13"/>
  <c r="G40" i="13"/>
  <c r="G38" i="13"/>
  <c r="G39" i="13"/>
  <c r="G37" i="13"/>
  <c r="G55" i="15"/>
  <c r="G66" i="15"/>
  <c r="G65" i="15"/>
  <c r="G64" i="15"/>
  <c r="G63" i="15"/>
  <c r="G62" i="15"/>
  <c r="G61" i="15"/>
  <c r="G60" i="15"/>
  <c r="G59" i="15"/>
  <c r="G58" i="15"/>
  <c r="G56" i="15"/>
  <c r="G54" i="15"/>
  <c r="G53" i="15"/>
  <c r="G52" i="15"/>
  <c r="G51" i="15"/>
  <c r="G50" i="15"/>
  <c r="G49" i="15"/>
  <c r="G48" i="15"/>
  <c r="G47" i="15"/>
  <c r="G46" i="15"/>
  <c r="G68" i="15" l="1"/>
  <c r="E20" i="13" s="1"/>
  <c r="H36" i="13"/>
  <c r="G29" i="13"/>
  <c r="G30" i="13"/>
  <c r="G35" i="13"/>
  <c r="G34" i="13"/>
  <c r="G33" i="13"/>
  <c r="G19" i="13"/>
  <c r="G42" i="15"/>
  <c r="G41" i="15"/>
  <c r="G28" i="13"/>
  <c r="G27" i="13"/>
  <c r="G32" i="13"/>
  <c r="G22" i="13"/>
  <c r="G25" i="13"/>
  <c r="G23" i="13"/>
  <c r="G37" i="15"/>
  <c r="E18" i="13" s="1"/>
  <c r="G18" i="13" s="1"/>
  <c r="G36" i="15"/>
  <c r="G35" i="15"/>
  <c r="G34" i="15"/>
  <c r="G33" i="15"/>
  <c r="G32" i="15"/>
  <c r="G31" i="15"/>
  <c r="G30" i="15"/>
  <c r="G25" i="15"/>
  <c r="G9" i="15"/>
  <c r="G23" i="15"/>
  <c r="G22" i="15"/>
  <c r="G21" i="15"/>
  <c r="G20" i="15"/>
  <c r="G26" i="15"/>
  <c r="G24" i="15"/>
  <c r="G19" i="15"/>
  <c r="G18" i="15"/>
  <c r="G17" i="15"/>
  <c r="G16" i="15"/>
  <c r="G15" i="15"/>
  <c r="G14" i="15"/>
  <c r="G10" i="15"/>
  <c r="G8" i="15"/>
  <c r="G7" i="15"/>
  <c r="G6" i="15"/>
  <c r="G5" i="15"/>
  <c r="G4" i="15"/>
  <c r="G3" i="15"/>
  <c r="G2" i="15"/>
  <c r="H21" i="13" l="1"/>
  <c r="G43" i="15"/>
  <c r="G27" i="15"/>
  <c r="E17" i="13" s="1"/>
  <c r="G38" i="15"/>
  <c r="G11" i="15"/>
  <c r="E16" i="13" s="1"/>
  <c r="G16" i="13" s="1"/>
  <c r="G58" i="13" l="1"/>
  <c r="G20" i="13" l="1"/>
  <c r="G44" i="13" l="1"/>
  <c r="H41" i="13" s="1"/>
  <c r="G31" i="13"/>
  <c r="H26" i="13" s="1"/>
  <c r="G17" i="13" l="1"/>
  <c r="G52" i="13"/>
  <c r="G56" i="13"/>
  <c r="G48" i="13"/>
  <c r="G50" i="13"/>
  <c r="G51" i="13"/>
  <c r="G57" i="13"/>
  <c r="H47" i="13" l="1"/>
  <c r="H53" i="13"/>
  <c r="H15" i="13"/>
  <c r="G60" i="13" l="1"/>
  <c r="H59" i="13" s="1"/>
  <c r="H69" i="13" s="1"/>
  <c r="H71" i="13" l="1"/>
  <c r="H72" i="13" l="1"/>
  <c r="H73" i="13" s="1"/>
</calcChain>
</file>

<file path=xl/sharedStrings.xml><?xml version="1.0" encoding="utf-8"?>
<sst xmlns="http://schemas.openxmlformats.org/spreadsheetml/2006/main" count="524" uniqueCount="308">
  <si>
    <t>A1</t>
    <phoneticPr fontId="2" type="noConversion"/>
  </si>
  <si>
    <t>稅金</t>
    <phoneticPr fontId="2" type="noConversion"/>
  </si>
  <si>
    <t>含稅價</t>
    <phoneticPr fontId="2" type="noConversion"/>
  </si>
  <si>
    <t>餐飲</t>
    <phoneticPr fontId="2" type="noConversion"/>
  </si>
  <si>
    <t>A2</t>
    <phoneticPr fontId="2" type="noConversion"/>
  </si>
  <si>
    <t>E4</t>
    <phoneticPr fontId="2" type="noConversion"/>
  </si>
  <si>
    <t>項目</t>
  </si>
  <si>
    <t>單價</t>
    <phoneticPr fontId="2" type="noConversion"/>
  </si>
  <si>
    <t>數量</t>
    <phoneticPr fontId="2" type="noConversion"/>
  </si>
  <si>
    <t>預算</t>
    <phoneticPr fontId="2" type="noConversion"/>
  </si>
  <si>
    <t>小計</t>
    <phoneticPr fontId="2" type="noConversion"/>
  </si>
  <si>
    <t>大會用品</t>
    <phoneticPr fontId="2" type="noConversion"/>
  </si>
  <si>
    <t>專案管理與服務</t>
    <phoneticPr fontId="2" type="noConversion"/>
  </si>
  <si>
    <t>G2</t>
    <phoneticPr fontId="2" type="noConversion"/>
  </si>
  <si>
    <t>A3</t>
    <phoneticPr fontId="2" type="noConversion"/>
  </si>
  <si>
    <t>A4</t>
    <phoneticPr fontId="2" type="noConversion"/>
  </si>
  <si>
    <t>OpenStack 2015 Taiwan Day</t>
    <phoneticPr fontId="2" type="noConversion"/>
  </si>
  <si>
    <t>內容</t>
    <phoneticPr fontId="2" type="noConversion"/>
  </si>
  <si>
    <t>細目</t>
    <phoneticPr fontId="2" type="noConversion"/>
  </si>
  <si>
    <t>單價</t>
    <phoneticPr fontId="2" type="noConversion"/>
  </si>
  <si>
    <t>單位</t>
    <phoneticPr fontId="2" type="noConversion"/>
  </si>
  <si>
    <t>小計</t>
    <phoneticPr fontId="2" type="noConversion"/>
  </si>
  <si>
    <t>備註</t>
    <phoneticPr fontId="2" type="noConversion"/>
  </si>
  <si>
    <t>1F 南休息區</t>
    <phoneticPr fontId="2" type="noConversion"/>
  </si>
  <si>
    <t>1F 北延伸區</t>
    <phoneticPr fontId="2" type="noConversion"/>
  </si>
  <si>
    <t>1F 北休息區</t>
    <phoneticPr fontId="2" type="noConversion"/>
  </si>
  <si>
    <t>1F 北走廊</t>
    <phoneticPr fontId="2" type="noConversion"/>
  </si>
  <si>
    <t>1F 南走廊</t>
    <phoneticPr fontId="2" type="noConversion"/>
  </si>
  <si>
    <t>3F 大會堂</t>
    <phoneticPr fontId="2" type="noConversion"/>
  </si>
  <si>
    <t>1F 102</t>
    <phoneticPr fontId="2" type="noConversion"/>
  </si>
  <si>
    <t>1F 101A</t>
    <phoneticPr fontId="2" type="noConversion"/>
  </si>
  <si>
    <t>1F 101B</t>
    <phoneticPr fontId="2" type="noConversion"/>
  </si>
  <si>
    <t>1F 101C</t>
    <phoneticPr fontId="2" type="noConversion"/>
  </si>
  <si>
    <t>1F 101D</t>
    <phoneticPr fontId="2" type="noConversion"/>
  </si>
  <si>
    <t>1F 101全</t>
    <phoneticPr fontId="2" type="noConversion"/>
  </si>
  <si>
    <t>進場</t>
    <phoneticPr fontId="2" type="noConversion"/>
  </si>
  <si>
    <t>內容</t>
    <phoneticPr fontId="2" type="noConversion"/>
  </si>
  <si>
    <t>細目</t>
    <phoneticPr fontId="2" type="noConversion"/>
  </si>
  <si>
    <t>單價</t>
    <phoneticPr fontId="2" type="noConversion"/>
  </si>
  <si>
    <t>數量</t>
    <phoneticPr fontId="2" type="noConversion"/>
  </si>
  <si>
    <t>單位</t>
    <phoneticPr fontId="2" type="noConversion"/>
  </si>
  <si>
    <t>小計</t>
    <phoneticPr fontId="2" type="noConversion"/>
  </si>
  <si>
    <t>備註</t>
    <phoneticPr fontId="2" type="noConversion"/>
  </si>
  <si>
    <t>1F 南延伸區</t>
    <phoneticPr fontId="2" type="noConversion"/>
  </si>
  <si>
    <t>8/10(一) 1830-2230</t>
    <phoneticPr fontId="2" type="noConversion"/>
  </si>
  <si>
    <t>8/10(一) 1830-2230</t>
  </si>
  <si>
    <t>進場場租預算</t>
    <phoneticPr fontId="2" type="noConversion"/>
  </si>
  <si>
    <t>活動</t>
    <phoneticPr fontId="2" type="noConversion"/>
  </si>
  <si>
    <t>8/11(二) 0830-1730</t>
  </si>
  <si>
    <t>活動日場租預算</t>
    <phoneticPr fontId="2" type="noConversion"/>
  </si>
  <si>
    <t>8/11(二) 0830-1230</t>
    <phoneticPr fontId="2" type="noConversion"/>
  </si>
  <si>
    <t>Keynote Opening</t>
    <phoneticPr fontId="2" type="noConversion"/>
  </si>
  <si>
    <t>時段</t>
    <phoneticPr fontId="2" type="noConversion"/>
  </si>
  <si>
    <t>1F 105</t>
    <phoneticPr fontId="2" type="noConversion"/>
  </si>
  <si>
    <t>撤場</t>
    <phoneticPr fontId="2" type="noConversion"/>
  </si>
  <si>
    <t>撤場場租預算</t>
    <phoneticPr fontId="2" type="noConversion"/>
  </si>
  <si>
    <t>8/11(二) 1830-2230</t>
    <phoneticPr fontId="2" type="noConversion"/>
  </si>
  <si>
    <t>B1</t>
    <phoneticPr fontId="2" type="noConversion"/>
  </si>
  <si>
    <t>B3</t>
    <phoneticPr fontId="2" type="noConversion"/>
  </si>
  <si>
    <t>說明</t>
    <phoneticPr fontId="2" type="noConversion"/>
  </si>
  <si>
    <t>TICC</t>
    <phoneticPr fontId="2" type="noConversion"/>
  </si>
  <si>
    <t>TICC</t>
    <phoneticPr fontId="2" type="noConversion"/>
  </si>
  <si>
    <t>分堂議程</t>
  </si>
  <si>
    <t>Keynote</t>
  </si>
  <si>
    <t>Keynote</t>
    <phoneticPr fontId="2" type="noConversion"/>
  </si>
  <si>
    <t>投影機</t>
  </si>
  <si>
    <t>投影銀幕</t>
  </si>
  <si>
    <t>電腦訊號選擇器</t>
  </si>
  <si>
    <t>投影機報價內含會議室固定投影銀幕</t>
    <phoneticPr fontId="2" type="noConversion"/>
  </si>
  <si>
    <t>16進4出特效式；彩排+正式，2時段</t>
    <phoneticPr fontId="2" type="noConversion"/>
  </si>
  <si>
    <t>4進1出電子式</t>
    <phoneticPr fontId="2" type="noConversion"/>
  </si>
  <si>
    <t>無線麥克風</t>
  </si>
  <si>
    <t>音源線</t>
  </si>
  <si>
    <t>1組*5間*2時段</t>
    <phoneticPr fontId="2" type="noConversion"/>
  </si>
  <si>
    <t>場租</t>
    <phoneticPr fontId="2" type="noConversion"/>
  </si>
  <si>
    <t>活動與展覽</t>
  </si>
  <si>
    <t>活動與展覽</t>
    <phoneticPr fontId="2" type="noConversion"/>
  </si>
  <si>
    <t>編號</t>
    <phoneticPr fontId="2" type="noConversion"/>
  </si>
  <si>
    <t>分類</t>
    <phoneticPr fontId="2" type="noConversion"/>
  </si>
  <si>
    <t>大型活動WiFi無線網路服務</t>
  </si>
  <si>
    <t>中華電信光纖專線</t>
  </si>
  <si>
    <t>5條*2日</t>
    <phoneticPr fontId="2" type="noConversion"/>
  </si>
  <si>
    <t>1條*2日</t>
    <phoneticPr fontId="2" type="noConversion"/>
  </si>
  <si>
    <t>講師聚光燈</t>
  </si>
  <si>
    <t>備註</t>
    <phoneticPr fontId="2" type="noConversion"/>
  </si>
  <si>
    <t>進場</t>
    <phoneticPr fontId="2" type="noConversion"/>
  </si>
  <si>
    <t>活動當日</t>
    <phoneticPr fontId="2" type="noConversion"/>
  </si>
  <si>
    <t>撤場</t>
    <phoneticPr fontId="2" type="noConversion"/>
  </si>
  <si>
    <t>午餐餐盒</t>
    <phoneticPr fontId="2" type="noConversion"/>
  </si>
  <si>
    <t>進場誤餐</t>
    <phoneticPr fontId="2" type="noConversion"/>
  </si>
  <si>
    <t>撤場誤餐</t>
    <phoneticPr fontId="2" type="noConversion"/>
  </si>
  <si>
    <t>預估20家贊助商*3人+講師30人+工作人員50人</t>
    <phoneticPr fontId="2" type="noConversion"/>
  </si>
  <si>
    <t>預估工作人員25人</t>
    <phoneticPr fontId="2" type="noConversion"/>
  </si>
  <si>
    <t>聯誼派對</t>
    <phoneticPr fontId="2" type="noConversion"/>
  </si>
  <si>
    <t>舞台活動區用，2組*2時段</t>
    <phoneticPr fontId="2" type="noConversion"/>
  </si>
  <si>
    <t>舞台活動區用，1組*2時段</t>
    <phoneticPr fontId="2" type="noConversion"/>
  </si>
  <si>
    <t>XIRRUS XR-4826*2日（千人網路環境優化）</t>
    <phoneticPr fontId="2" type="noConversion"/>
  </si>
  <si>
    <t>8/10(一)晚餐</t>
    <phoneticPr fontId="2" type="noConversion"/>
  </si>
  <si>
    <t>8/11(二)午餐</t>
    <phoneticPr fontId="2" type="noConversion"/>
  </si>
  <si>
    <t>8/10(一)晚餐</t>
    <phoneticPr fontId="2" type="noConversion"/>
  </si>
  <si>
    <t>Group Connection Party @ 君悅凱菲屋</t>
    <phoneticPr fontId="2" type="noConversion"/>
  </si>
  <si>
    <t>8/11(二)18:00~09:30</t>
    <phoneticPr fontId="2" type="noConversion"/>
  </si>
  <si>
    <t>分堂議程</t>
    <phoneticPr fontId="2" type="noConversion"/>
  </si>
  <si>
    <t>活動與展覽</t>
    <phoneticPr fontId="2" type="noConversion"/>
  </si>
  <si>
    <t>贊助商攤位-一般</t>
    <phoneticPr fontId="2" type="noConversion"/>
  </si>
  <si>
    <t>廣告區域</t>
    <phoneticPr fontId="2" type="noConversion"/>
  </si>
  <si>
    <t>廣告</t>
    <phoneticPr fontId="2" type="noConversion"/>
  </si>
  <si>
    <t>廣告區域租用預算</t>
    <phoneticPr fontId="2" type="noConversion"/>
  </si>
  <si>
    <t>8/10(一)-8/11(二)</t>
    <phoneticPr fontId="2" type="noConversion"/>
  </si>
  <si>
    <t>日</t>
    <phoneticPr fontId="2" type="noConversion"/>
  </si>
  <si>
    <t>日&amp;側</t>
    <phoneticPr fontId="2" type="noConversion"/>
  </si>
  <si>
    <t>w5.5*h4 m</t>
    <phoneticPr fontId="2" type="noConversion"/>
  </si>
  <si>
    <t>大廳背面牆</t>
    <phoneticPr fontId="2" type="noConversion"/>
  </si>
  <si>
    <t>預估費用，實報實銷</t>
  </si>
  <si>
    <t>預估費用，實報實銷</t>
    <phoneticPr fontId="2" type="noConversion"/>
  </si>
  <si>
    <t>大會舞台等活動區裝潢輸出</t>
    <phoneticPr fontId="2" type="noConversion"/>
  </si>
  <si>
    <t>贊助商攤位-鑽石</t>
    <phoneticPr fontId="2" type="noConversion"/>
  </si>
  <si>
    <t>大廳背面牆</t>
    <phoneticPr fontId="2" type="noConversion"/>
  </si>
  <si>
    <t>大門南北側掛旗輸出</t>
    <phoneticPr fontId="2" type="noConversion"/>
  </si>
  <si>
    <t>大門北側精神堡壘</t>
    <phoneticPr fontId="2" type="noConversion"/>
  </si>
  <si>
    <t>D1</t>
    <phoneticPr fontId="2" type="noConversion"/>
  </si>
  <si>
    <t>D2</t>
    <phoneticPr fontId="2" type="noConversion"/>
  </si>
  <si>
    <t>D3</t>
    <phoneticPr fontId="2" type="noConversion"/>
  </si>
  <si>
    <t>依照品項多寡調整</t>
    <phoneticPr fontId="2" type="noConversion"/>
  </si>
  <si>
    <t>了解 OpenStack 策展區輸出</t>
    <phoneticPr fontId="2" type="noConversion"/>
  </si>
  <si>
    <t>精神堡壘製作輸出</t>
    <phoneticPr fontId="2" type="noConversion"/>
  </si>
  <si>
    <t>大會主視覺設計</t>
    <phoneticPr fontId="2" type="noConversion"/>
  </si>
  <si>
    <t>Ａ場租與設備</t>
    <phoneticPr fontId="2" type="noConversion"/>
  </si>
  <si>
    <t>A5</t>
    <phoneticPr fontId="2" type="noConversion"/>
  </si>
  <si>
    <t>設備租用</t>
    <phoneticPr fontId="2" type="noConversion"/>
  </si>
  <si>
    <t>設備租用預算</t>
    <phoneticPr fontId="2" type="noConversion"/>
  </si>
  <si>
    <t>設備</t>
    <phoneticPr fontId="2" type="noConversion"/>
  </si>
  <si>
    <t>部/時段</t>
    <phoneticPr fontId="2" type="noConversion"/>
  </si>
  <si>
    <t>條/日</t>
    <phoneticPr fontId="2" type="noConversion"/>
  </si>
  <si>
    <t>條/日</t>
    <phoneticPr fontId="2" type="noConversion"/>
  </si>
  <si>
    <t>部/日</t>
    <phoneticPr fontId="2" type="noConversion"/>
  </si>
  <si>
    <t>組/時段</t>
    <phoneticPr fontId="2" type="noConversion"/>
  </si>
  <si>
    <t>B餐飲</t>
    <phoneticPr fontId="2" type="noConversion"/>
  </si>
  <si>
    <t>背板掛旗等佈置物輸出</t>
    <phoneticPr fontId="2" type="noConversion"/>
  </si>
  <si>
    <t>背板掛旗等佈置物輸出</t>
    <phoneticPr fontId="2" type="noConversion"/>
  </si>
  <si>
    <t>裝潢</t>
    <phoneticPr fontId="2" type="noConversion"/>
  </si>
  <si>
    <t>C裝潢</t>
    <phoneticPr fontId="2" type="noConversion"/>
  </si>
  <si>
    <t>C1</t>
    <phoneticPr fontId="2" type="noConversion"/>
  </si>
  <si>
    <t>C2</t>
    <phoneticPr fontId="2" type="noConversion"/>
  </si>
  <si>
    <t>C3</t>
    <phoneticPr fontId="2" type="noConversion"/>
  </si>
  <si>
    <t>C4</t>
    <phoneticPr fontId="2" type="noConversion"/>
  </si>
  <si>
    <t>C5</t>
    <phoneticPr fontId="2" type="noConversion"/>
  </si>
  <si>
    <t>C6</t>
  </si>
  <si>
    <t>C7</t>
  </si>
  <si>
    <t>C8</t>
  </si>
  <si>
    <t>C9</t>
  </si>
  <si>
    <t>裝潢圖面設計排版</t>
    <phoneticPr fontId="2" type="noConversion"/>
  </si>
  <si>
    <t>大會整體</t>
    <phoneticPr fontId="2" type="noConversion"/>
  </si>
  <si>
    <t>廣告宣傳</t>
    <phoneticPr fontId="2" type="noConversion"/>
  </si>
  <si>
    <t>設計與包裝</t>
    <phoneticPr fontId="2" type="noConversion"/>
  </si>
  <si>
    <t>文案包裝與宣傳撰稿費</t>
    <phoneticPr fontId="2" type="noConversion"/>
  </si>
  <si>
    <t>大會網站規劃、架設與維運</t>
    <phoneticPr fontId="2" type="noConversion"/>
  </si>
  <si>
    <t>D設計與包裝</t>
    <phoneticPr fontId="2" type="noConversion"/>
  </si>
  <si>
    <t>E宣傳</t>
    <phoneticPr fontId="2" type="noConversion"/>
  </si>
  <si>
    <t>E1</t>
    <phoneticPr fontId="2" type="noConversion"/>
  </si>
  <si>
    <t>E2</t>
    <phoneticPr fontId="2" type="noConversion"/>
  </si>
  <si>
    <t>E3</t>
    <phoneticPr fontId="2" type="noConversion"/>
  </si>
  <si>
    <t>iThome 平面廣告</t>
    <phoneticPr fontId="2" type="noConversion"/>
  </si>
  <si>
    <t>iThome 會員edm</t>
    <phoneticPr fontId="2" type="noConversion"/>
  </si>
  <si>
    <t>iThome Banner</t>
    <phoneticPr fontId="2" type="noConversion"/>
  </si>
  <si>
    <t>Facebook 廣告</t>
    <phoneticPr fontId="2" type="noConversion"/>
  </si>
  <si>
    <t>E5</t>
    <phoneticPr fontId="2" type="noConversion"/>
  </si>
  <si>
    <t>iThome ePaper AD</t>
    <phoneticPr fontId="2" type="noConversion"/>
  </si>
  <si>
    <t>媒體合作專案特惠</t>
    <phoneticPr fontId="2" type="noConversion"/>
  </si>
  <si>
    <t>識別證</t>
    <phoneticPr fontId="2" type="noConversion"/>
  </si>
  <si>
    <t>1300</t>
    <phoneticPr fontId="2" type="noConversion"/>
  </si>
  <si>
    <t>大會整體</t>
    <phoneticPr fontId="2" type="noConversion"/>
  </si>
  <si>
    <t>類別</t>
    <phoneticPr fontId="2" type="noConversion"/>
  </si>
  <si>
    <t>內容</t>
    <phoneticPr fontId="2" type="noConversion"/>
  </si>
  <si>
    <t>學員、講師與工作人員</t>
    <phoneticPr fontId="2" type="noConversion"/>
  </si>
  <si>
    <t>含套名與NFC貼片</t>
    <phoneticPr fontId="2" type="noConversion"/>
  </si>
  <si>
    <t>依照頁數多寡調整</t>
    <phoneticPr fontId="2" type="noConversion"/>
  </si>
  <si>
    <t>參展商與工作人員</t>
    <phoneticPr fontId="2" type="noConversion"/>
  </si>
  <si>
    <t>禮品誘因</t>
    <phoneticPr fontId="2" type="noConversion"/>
  </si>
  <si>
    <t>問卷回收禮</t>
    <phoneticPr fontId="2" type="noConversion"/>
  </si>
  <si>
    <t>攤位集點禮</t>
    <phoneticPr fontId="2" type="noConversion"/>
  </si>
  <si>
    <t>抽獎禮</t>
    <phoneticPr fontId="2" type="noConversion"/>
  </si>
  <si>
    <t>早鳥禮</t>
    <phoneticPr fontId="2" type="noConversion"/>
  </si>
  <si>
    <t>1200</t>
    <phoneticPr fontId="2" type="noConversion"/>
  </si>
  <si>
    <t>學員茶點</t>
    <phoneticPr fontId="2" type="noConversion"/>
  </si>
  <si>
    <t>8/11(二)</t>
    <phoneticPr fontId="2" type="noConversion"/>
  </si>
  <si>
    <t>Ｆ大會用品</t>
    <phoneticPr fontId="2" type="noConversion"/>
  </si>
  <si>
    <t>F1</t>
    <phoneticPr fontId="2" type="noConversion"/>
  </si>
  <si>
    <t>F2</t>
    <phoneticPr fontId="2" type="noConversion"/>
  </si>
  <si>
    <t>人力資源</t>
    <phoneticPr fontId="2" type="noConversion"/>
  </si>
  <si>
    <t>G人力資源</t>
    <phoneticPr fontId="2" type="noConversion"/>
  </si>
  <si>
    <t>會前</t>
    <phoneticPr fontId="2" type="noConversion"/>
  </si>
  <si>
    <t>大會當日</t>
    <phoneticPr fontId="2" type="noConversion"/>
  </si>
  <si>
    <t>現場人力</t>
    <phoneticPr fontId="2" type="noConversion"/>
  </si>
  <si>
    <t>客服、報名聯繫與文書彙整</t>
    <phoneticPr fontId="2" type="noConversion"/>
  </si>
  <si>
    <t>專案人員*2月</t>
    <phoneticPr fontId="2" type="noConversion"/>
  </si>
  <si>
    <t>當日臨時雇員，含勞保</t>
    <phoneticPr fontId="2" type="noConversion"/>
  </si>
  <si>
    <t>大會進場與物料整理</t>
    <phoneticPr fontId="2" type="noConversion"/>
  </si>
  <si>
    <t>G3</t>
    <phoneticPr fontId="2" type="noConversion"/>
  </si>
  <si>
    <t>H雜項</t>
    <phoneticPr fontId="2" type="noConversion"/>
  </si>
  <si>
    <t>雜項</t>
    <phoneticPr fontId="2" type="noConversion"/>
  </si>
  <si>
    <t>保險</t>
    <phoneticPr fontId="2" type="noConversion"/>
  </si>
  <si>
    <t>公共意外險</t>
    <phoneticPr fontId="2" type="noConversion"/>
  </si>
  <si>
    <t>週邊活動主持人</t>
    <phoneticPr fontId="2" type="noConversion"/>
  </si>
  <si>
    <t>大會平面攝影</t>
    <phoneticPr fontId="2" type="noConversion"/>
  </si>
  <si>
    <t>大會用品</t>
    <phoneticPr fontId="2" type="noConversion"/>
  </si>
  <si>
    <t>文具耗材</t>
    <phoneticPr fontId="2" type="noConversion"/>
  </si>
  <si>
    <t>大會預備金</t>
    <phoneticPr fontId="2" type="noConversion"/>
  </si>
  <si>
    <t>外聘講師預算(含機+酒)</t>
    <phoneticPr fontId="2" type="noConversion"/>
  </si>
  <si>
    <t>G4</t>
    <phoneticPr fontId="2" type="noConversion"/>
  </si>
  <si>
    <t>G5</t>
    <phoneticPr fontId="2" type="noConversion"/>
  </si>
  <si>
    <t>G6</t>
    <phoneticPr fontId="2" type="noConversion"/>
  </si>
  <si>
    <t>Ｍ管理</t>
    <phoneticPr fontId="2" type="noConversion"/>
  </si>
  <si>
    <t>M1</t>
    <phoneticPr fontId="2" type="noConversion"/>
  </si>
  <si>
    <t>M2</t>
    <phoneticPr fontId="2" type="noConversion"/>
  </si>
  <si>
    <t>M3</t>
    <phoneticPr fontId="2" type="noConversion"/>
  </si>
  <si>
    <t>時程管理</t>
    <phoneticPr fontId="2" type="noConversion"/>
  </si>
  <si>
    <t>現場管理</t>
    <phoneticPr fontId="2" type="noConversion"/>
  </si>
  <si>
    <t>溝通協調</t>
    <phoneticPr fontId="2" type="noConversion"/>
  </si>
  <si>
    <t>M4</t>
    <phoneticPr fontId="2" type="noConversion"/>
  </si>
  <si>
    <t>結案報告</t>
    <phoneticPr fontId="2" type="noConversion"/>
  </si>
  <si>
    <t>iThome媒體合作專案優惠（依專案規模調整）</t>
    <phoneticPr fontId="2" type="noConversion"/>
  </si>
  <si>
    <t>小計</t>
    <phoneticPr fontId="2" type="noConversion"/>
  </si>
  <si>
    <t>加總</t>
    <phoneticPr fontId="2" type="noConversion"/>
  </si>
  <si>
    <t>5％營業稅</t>
    <phoneticPr fontId="2" type="noConversion"/>
  </si>
  <si>
    <t>B2</t>
    <phoneticPr fontId="2" type="noConversion"/>
  </si>
  <si>
    <t>B4</t>
    <phoneticPr fontId="2" type="noConversion"/>
  </si>
  <si>
    <t>H1</t>
    <phoneticPr fontId="2" type="noConversion"/>
  </si>
  <si>
    <t>H2</t>
    <phoneticPr fontId="2" type="noConversion"/>
  </si>
  <si>
    <t>NFC報到與攤位系統</t>
    <phoneticPr fontId="2" type="noConversion"/>
  </si>
  <si>
    <t>場次</t>
    <phoneticPr fontId="2" type="noConversion"/>
  </si>
  <si>
    <t>詳如「場租與設備」工作表</t>
    <phoneticPr fontId="2" type="noConversion"/>
  </si>
  <si>
    <t>影音設備與活動系統等</t>
    <phoneticPr fontId="2" type="noConversion"/>
  </si>
  <si>
    <t>iThome媒體合作優惠價，視專案複雜度調整</t>
    <phoneticPr fontId="2" type="noConversion"/>
  </si>
  <si>
    <t>需要額外招商與贊助</t>
    <phoneticPr fontId="2" type="noConversion"/>
  </si>
  <si>
    <t>專案進度掌控與時程管理</t>
    <phoneticPr fontId="2" type="noConversion"/>
  </si>
  <si>
    <t>大會進退場與現場調度管理</t>
    <phoneticPr fontId="2" type="noConversion"/>
  </si>
  <si>
    <t>大會關係人、講師與招商溝通</t>
    <phoneticPr fontId="2" type="noConversion"/>
  </si>
  <si>
    <t>贊助商結案請款資料準備</t>
    <phoneticPr fontId="2" type="noConversion"/>
  </si>
  <si>
    <t>收入預估</t>
    <phoneticPr fontId="2" type="noConversion"/>
  </si>
  <si>
    <t>1</t>
    <phoneticPr fontId="2" type="noConversion"/>
  </si>
  <si>
    <t>2</t>
    <phoneticPr fontId="2" type="noConversion"/>
  </si>
  <si>
    <t>3</t>
    <phoneticPr fontId="2" type="noConversion"/>
  </si>
  <si>
    <t>4</t>
    <phoneticPr fontId="2" type="noConversion"/>
  </si>
  <si>
    <t>5</t>
    <phoneticPr fontId="2" type="noConversion"/>
  </si>
  <si>
    <t>鑽石贊助</t>
    <phoneticPr fontId="2" type="noConversion"/>
  </si>
  <si>
    <t>攤位贊助</t>
    <phoneticPr fontId="2" type="noConversion"/>
  </si>
  <si>
    <t>白金贊助-2</t>
    <phoneticPr fontId="2" type="noConversion"/>
  </si>
  <si>
    <t>白金贊助-1</t>
    <phoneticPr fontId="2" type="noConversion"/>
  </si>
  <si>
    <t>黃金贊助-1</t>
    <phoneticPr fontId="2" type="noConversion"/>
  </si>
  <si>
    <t>黃金贊助-2</t>
    <phoneticPr fontId="2" type="noConversion"/>
  </si>
  <si>
    <t>6</t>
    <phoneticPr fontId="2" type="noConversion"/>
  </si>
  <si>
    <t>贊助商招募</t>
    <phoneticPr fontId="2" type="noConversion"/>
  </si>
  <si>
    <t>詳依大會委員會安排</t>
    <phoneticPr fontId="2" type="noConversion"/>
  </si>
  <si>
    <t>小計</t>
    <phoneticPr fontId="2" type="noConversion"/>
  </si>
  <si>
    <t>（不含營業稅）</t>
    <phoneticPr fontId="2" type="noConversion"/>
  </si>
  <si>
    <t>預估收入</t>
    <phoneticPr fontId="2" type="noConversion"/>
  </si>
  <si>
    <t>大會預算規劃</t>
    <phoneticPr fontId="2" type="noConversion"/>
  </si>
  <si>
    <t>大會倉庫與工作區</t>
    <phoneticPr fontId="2" type="noConversion"/>
  </si>
  <si>
    <t>Keynote彩排</t>
    <phoneticPr fontId="2" type="noConversion"/>
  </si>
  <si>
    <t>佈置佔場</t>
    <phoneticPr fontId="2" type="noConversion"/>
  </si>
  <si>
    <t>裝潢與大會設定</t>
    <phoneticPr fontId="2" type="noConversion"/>
  </si>
  <si>
    <t>展覽與活動</t>
    <phoneticPr fontId="2" type="noConversion"/>
  </si>
  <si>
    <t>分堂教室 1</t>
    <phoneticPr fontId="2" type="noConversion"/>
  </si>
  <si>
    <t>分堂教室 2</t>
    <phoneticPr fontId="2" type="noConversion"/>
  </si>
  <si>
    <t>分堂教室 3</t>
    <phoneticPr fontId="2" type="noConversion"/>
  </si>
  <si>
    <t>分堂教室 4</t>
    <phoneticPr fontId="2" type="noConversion"/>
  </si>
  <si>
    <t>分堂教室 5</t>
    <phoneticPr fontId="2" type="noConversion"/>
  </si>
  <si>
    <t>攤位撤場</t>
    <phoneticPr fontId="2" type="noConversion"/>
  </si>
  <si>
    <t>撤場佔場</t>
    <phoneticPr fontId="2" type="noConversion"/>
  </si>
  <si>
    <t>大會倉庫撤場</t>
    <phoneticPr fontId="2" type="noConversion"/>
  </si>
  <si>
    <t>超高亮度大單槍1部*2時段（彩排+正式）</t>
    <phoneticPr fontId="2" type="noConversion"/>
  </si>
  <si>
    <t>860吋主幕，使用2時段</t>
    <phoneticPr fontId="2" type="noConversion"/>
  </si>
  <si>
    <t>3組*2時段</t>
    <phoneticPr fontId="2" type="noConversion"/>
  </si>
  <si>
    <t>1組*2時段</t>
    <phoneticPr fontId="2" type="noConversion"/>
  </si>
  <si>
    <t>高亮度中單槍 *5Track*2時段</t>
    <phoneticPr fontId="2" type="noConversion"/>
  </si>
  <si>
    <t>有線麥克風</t>
    <phoneticPr fontId="2" type="noConversion"/>
  </si>
  <si>
    <t>1組*5間*2時段（場地內含）</t>
    <phoneticPr fontId="2" type="noConversion"/>
  </si>
  <si>
    <t>5間*1日</t>
    <phoneticPr fontId="2" type="noConversion"/>
  </si>
  <si>
    <t>預算因素，不供餐</t>
    <phoneticPr fontId="2" type="noConversion"/>
  </si>
  <si>
    <t>依照品項多寡調整（會後報導、會前招生等文案）</t>
    <phoneticPr fontId="2" type="noConversion"/>
  </si>
  <si>
    <t>原價30000，iThome媒體合作優惠</t>
    <phoneticPr fontId="2" type="noConversion"/>
  </si>
  <si>
    <t>D4</t>
    <phoneticPr fontId="2" type="noConversion"/>
  </si>
  <si>
    <t>PR</t>
    <phoneticPr fontId="2" type="noConversion"/>
  </si>
  <si>
    <t>原價600000，合作特別贈送，含設計</t>
    <phoneticPr fontId="2" type="noConversion"/>
  </si>
  <si>
    <t>實報實銷</t>
    <phoneticPr fontId="2" type="noConversion"/>
  </si>
  <si>
    <t>F3</t>
    <phoneticPr fontId="2" type="noConversion"/>
  </si>
  <si>
    <t>F4</t>
    <phoneticPr fontId="2" type="noConversion"/>
  </si>
  <si>
    <t>報名客福</t>
    <phoneticPr fontId="2" type="noConversion"/>
  </si>
  <si>
    <t>M5</t>
    <phoneticPr fontId="2" type="noConversion"/>
  </si>
  <si>
    <t>M6</t>
    <phoneticPr fontId="2" type="noConversion"/>
  </si>
  <si>
    <t>結案報告</t>
    <phoneticPr fontId="2" type="noConversion"/>
  </si>
  <si>
    <t>大會問卷彙整</t>
    <phoneticPr fontId="2" type="noConversion"/>
  </si>
  <si>
    <t>宣傳</t>
    <phoneticPr fontId="2" type="noConversion"/>
  </si>
  <si>
    <t>禮品誘因</t>
    <phoneticPr fontId="2" type="noConversion"/>
  </si>
  <si>
    <t>預估費用，實報實銷（10堂分堂+大會Keynote）</t>
    <phoneticPr fontId="2" type="noConversion"/>
  </si>
  <si>
    <t>雜項</t>
    <phoneticPr fontId="2" type="noConversion"/>
  </si>
  <si>
    <t>交通、物流與廠商停車</t>
    <phoneticPr fontId="2" type="noConversion"/>
  </si>
  <si>
    <t>大會手冊</t>
    <phoneticPr fontId="2" type="noConversion"/>
  </si>
  <si>
    <t>工作服</t>
    <phoneticPr fontId="2" type="noConversion"/>
  </si>
  <si>
    <t>活動誘因</t>
    <phoneticPr fontId="2" type="noConversion"/>
  </si>
  <si>
    <t>大會手冊編排、印製與裝訂</t>
    <phoneticPr fontId="2" type="noConversion"/>
  </si>
  <si>
    <t>F5</t>
    <phoneticPr fontId="2" type="noConversion"/>
  </si>
  <si>
    <t>4</t>
    <phoneticPr fontId="2" type="noConversion"/>
  </si>
  <si>
    <t>預算額5%緊急應變使用</t>
    <phoneticPr fontId="2" type="noConversion"/>
  </si>
  <si>
    <t>原價每頁36000，特價10000含設計</t>
    <phoneticPr fontId="2" type="noConversion"/>
  </si>
  <si>
    <t>原價每次80000，特價12000含設計</t>
    <phoneticPr fontId="2" type="noConversion"/>
  </si>
  <si>
    <t>原價每次30000，特價5000含設計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</si>
</sst>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76" formatCode="&quot;$&quot;#,##0_);[Red]\(&quot;$&quot;#,##0\)"/>
    <numFmt numFmtId="177" formatCode="_-* #,##0_-;\-* #,##0_-;_-* &quot;-&quot;??_-;_-@_-"/>
    <numFmt numFmtId="178" formatCode="#,##0_);[Red]\(#,##0\)"/>
    <numFmt numFmtId="179" formatCode="0_);[Red]\(0\)"/>
    <numFmt numFmtId="180" formatCode="_-&quot;$&quot;* #,##0_-;\-&quot;$&quot;* #,##0_-;_-&quot;$&quot;* &quot;-&quot;??_-;_-@_-"/>
    <numFmt numFmtId="181" formatCode="&quot;$&quot;#,##0"/>
  </numFmts>
  <fonts count="25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8"/>
      <name val="微軟正黑體"/>
      <family val="2"/>
      <charset val="136"/>
    </font>
    <font>
      <sz val="10"/>
      <name val="微軟正黑體"/>
      <family val="2"/>
      <charset val="136"/>
    </font>
    <font>
      <b/>
      <sz val="10"/>
      <color indexed="9"/>
      <name val="微軟正黑體"/>
      <family val="2"/>
      <charset val="136"/>
    </font>
    <font>
      <b/>
      <sz val="8"/>
      <color indexed="8"/>
      <name val="微軟正黑體"/>
      <family val="2"/>
      <charset val="136"/>
    </font>
    <font>
      <b/>
      <sz val="8"/>
      <color indexed="8"/>
      <name val="新細明體"/>
      <family val="1"/>
      <charset val="136"/>
    </font>
    <font>
      <sz val="8"/>
      <color indexed="8"/>
      <name val="新細明體"/>
      <family val="1"/>
      <charset val="136"/>
    </font>
    <font>
      <sz val="8"/>
      <name val="微軟正黑體"/>
      <family val="2"/>
      <charset val="136"/>
    </font>
    <font>
      <sz val="8"/>
      <name val="新細明體"/>
      <family val="1"/>
      <charset val="136"/>
    </font>
    <font>
      <strike/>
      <sz val="8"/>
      <name val="微軟正黑體"/>
      <family val="2"/>
      <charset val="136"/>
    </font>
    <font>
      <sz val="8"/>
      <color indexed="8"/>
      <name val="微軟正黑體"/>
      <family val="2"/>
      <charset val="136"/>
    </font>
    <font>
      <b/>
      <sz val="8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b/>
      <sz val="8"/>
      <color indexed="9"/>
      <name val="微軟正黑體"/>
      <family val="2"/>
      <charset val="136"/>
    </font>
    <font>
      <sz val="8"/>
      <color indexed="9"/>
      <name val="微軟正黑體"/>
      <family val="2"/>
      <charset val="136"/>
    </font>
    <font>
      <b/>
      <sz val="22"/>
      <color indexed="8"/>
      <name val="Segoe UI"/>
      <family val="2"/>
    </font>
    <font>
      <b/>
      <sz val="8"/>
      <color theme="0"/>
      <name val="微軟正黑體"/>
      <family val="2"/>
      <charset val="136"/>
    </font>
    <font>
      <b/>
      <sz val="22"/>
      <color indexed="8"/>
      <name val="微軟正黑體"/>
      <family val="2"/>
      <charset val="136"/>
    </font>
    <font>
      <b/>
      <sz val="9"/>
      <color indexed="8"/>
      <name val="Segoe UI"/>
      <family val="2"/>
    </font>
    <font>
      <b/>
      <sz val="10"/>
      <name val="微軟正黑體"/>
      <family val="2"/>
      <charset val="136"/>
    </font>
    <font>
      <b/>
      <sz val="12"/>
      <color indexed="9"/>
      <name val="微軟正黑體"/>
      <family val="2"/>
      <charset val="136"/>
    </font>
    <font>
      <sz val="12"/>
      <name val="微軟正黑體"/>
      <family val="2"/>
      <charset val="136"/>
    </font>
    <font>
      <b/>
      <sz val="14"/>
      <name val="微軟正黑體"/>
      <family val="2"/>
      <charset val="136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126">
    <xf numFmtId="0" fontId="0" fillId="0" borderId="0" xfId="0">
      <alignment vertical="center"/>
    </xf>
    <xf numFmtId="0" fontId="4" fillId="0" borderId="1" xfId="9" applyFont="1" applyBorder="1" applyAlignment="1">
      <alignment vertical="center"/>
    </xf>
    <xf numFmtId="0" fontId="4" fillId="0" borderId="1" xfId="9" applyNumberFormat="1" applyFont="1" applyBorder="1" applyAlignment="1">
      <alignment horizontal="left" vertical="center"/>
    </xf>
    <xf numFmtId="180" fontId="4" fillId="0" borderId="1" xfId="9" applyNumberFormat="1" applyFont="1" applyBorder="1" applyAlignment="1">
      <alignment horizontal="center" vertical="center"/>
    </xf>
    <xf numFmtId="0" fontId="4" fillId="0" borderId="1" xfId="9" applyFont="1" applyBorder="1" applyAlignment="1">
      <alignment horizontal="center" vertical="center"/>
    </xf>
    <xf numFmtId="0" fontId="4" fillId="0" borderId="0" xfId="9" applyFont="1" applyBorder="1" applyAlignment="1">
      <alignment vertical="center"/>
    </xf>
    <xf numFmtId="0" fontId="5" fillId="5" borderId="1" xfId="9" applyFont="1" applyFill="1" applyBorder="1" applyAlignment="1">
      <alignment horizontal="center" vertical="center"/>
    </xf>
    <xf numFmtId="0" fontId="4" fillId="0" borderId="0" xfId="9" applyFont="1" applyBorder="1" applyAlignment="1">
      <alignment horizontal="left" vertical="center"/>
    </xf>
    <xf numFmtId="0" fontId="4" fillId="0" borderId="0" xfId="9" applyFont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49" fontId="3" fillId="2" borderId="1" xfId="0" applyNumberFormat="1" applyFont="1" applyFill="1" applyBorder="1" applyAlignment="1" applyProtection="1">
      <alignment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vertical="center" wrapText="1"/>
    </xf>
    <xf numFmtId="0" fontId="6" fillId="2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49" fontId="3" fillId="3" borderId="1" xfId="0" applyNumberFormat="1" applyFont="1" applyFill="1" applyBorder="1" applyAlignment="1" applyProtection="1">
      <alignment horizontal="left" vertical="center" wrapText="1"/>
    </xf>
    <xf numFmtId="176" fontId="3" fillId="3" borderId="1" xfId="0" applyNumberFormat="1" applyFont="1" applyFill="1" applyBorder="1" applyAlignment="1" applyProtection="1">
      <alignment vertical="center" wrapText="1"/>
    </xf>
    <xf numFmtId="179" fontId="9" fillId="3" borderId="1" xfId="0" applyNumberFormat="1" applyFont="1" applyFill="1" applyBorder="1" applyAlignment="1" applyProtection="1">
      <alignment horizontal="left" vertical="center" wrapText="1"/>
    </xf>
    <xf numFmtId="178" fontId="9" fillId="2" borderId="1" xfId="0" quotePrefix="1" applyNumberFormat="1" applyFont="1" applyFill="1" applyBorder="1" applyAlignment="1">
      <alignment vertical="center" wrapText="1"/>
    </xf>
    <xf numFmtId="176" fontId="9" fillId="2" borderId="1" xfId="0" applyNumberFormat="1" applyFont="1" applyFill="1" applyBorder="1" applyAlignment="1">
      <alignment horizontal="right" vertical="center" wrapText="1"/>
    </xf>
    <xf numFmtId="178" fontId="9" fillId="2" borderId="1" xfId="0" applyNumberFormat="1" applyFont="1" applyFill="1" applyBorder="1" applyAlignment="1">
      <alignment horizontal="center" vertical="center" wrapText="1"/>
    </xf>
    <xf numFmtId="179" fontId="9" fillId="2" borderId="1" xfId="0" applyNumberFormat="1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76" fontId="11" fillId="2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left" vertical="center" wrapText="1"/>
    </xf>
    <xf numFmtId="176" fontId="6" fillId="3" borderId="1" xfId="0" applyNumberFormat="1" applyFont="1" applyFill="1" applyBorder="1" applyAlignment="1" applyProtection="1">
      <alignment vertical="center" wrapText="1"/>
    </xf>
    <xf numFmtId="179" fontId="12" fillId="3" borderId="1" xfId="0" applyNumberFormat="1" applyFont="1" applyFill="1" applyBorder="1" applyAlignment="1">
      <alignment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right" vertical="center" wrapText="1"/>
    </xf>
    <xf numFmtId="177" fontId="9" fillId="3" borderId="1" xfId="2" applyNumberFormat="1" applyFont="1" applyFill="1" applyBorder="1" applyAlignment="1">
      <alignment horizontal="right" vertical="center" wrapText="1"/>
    </xf>
    <xf numFmtId="178" fontId="9" fillId="3" borderId="1" xfId="0" applyNumberFormat="1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right" vertical="center" wrapText="1"/>
    </xf>
    <xf numFmtId="176" fontId="3" fillId="3" borderId="1" xfId="0" applyNumberFormat="1" applyFont="1" applyFill="1" applyBorder="1" applyAlignment="1">
      <alignment horizontal="right" vertical="center" wrapText="1"/>
    </xf>
    <xf numFmtId="49" fontId="9" fillId="2" borderId="1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 applyProtection="1">
      <alignment vertical="center" wrapText="1"/>
    </xf>
    <xf numFmtId="179" fontId="12" fillId="0" borderId="1" xfId="0" applyNumberFormat="1" applyFont="1" applyFill="1" applyBorder="1" applyAlignment="1" applyProtection="1">
      <alignment horizontal="left" vertical="center" wrapText="1"/>
    </xf>
    <xf numFmtId="179" fontId="9" fillId="3" borderId="1" xfId="0" applyNumberFormat="1" applyFont="1" applyFill="1" applyBorder="1" applyAlignment="1">
      <alignment vertical="center" wrapText="1"/>
    </xf>
    <xf numFmtId="49" fontId="9" fillId="0" borderId="1" xfId="0" applyNumberFormat="1" applyFont="1" applyFill="1" applyBorder="1" applyAlignment="1" applyProtection="1">
      <alignment vertical="center" wrapText="1"/>
    </xf>
    <xf numFmtId="176" fontId="9" fillId="0" borderId="1" xfId="0" applyNumberFormat="1" applyFont="1" applyFill="1" applyBorder="1" applyAlignment="1" applyProtection="1">
      <alignment vertical="center" wrapText="1"/>
    </xf>
    <xf numFmtId="176" fontId="3" fillId="0" borderId="1" xfId="0" applyNumberFormat="1" applyFont="1" applyFill="1" applyBorder="1" applyAlignment="1" applyProtection="1">
      <alignment vertical="center" wrapText="1"/>
    </xf>
    <xf numFmtId="179" fontId="9" fillId="0" borderId="1" xfId="0" applyNumberFormat="1" applyFont="1" applyFill="1" applyBorder="1" applyAlignment="1" applyProtection="1">
      <alignment vertical="center" wrapText="1"/>
    </xf>
    <xf numFmtId="49" fontId="13" fillId="3" borderId="1" xfId="0" applyNumberFormat="1" applyFont="1" applyFill="1" applyBorder="1" applyAlignment="1" applyProtection="1">
      <alignment horizontal="left" vertical="center" wrapText="1"/>
    </xf>
    <xf numFmtId="176" fontId="13" fillId="3" borderId="1" xfId="0" applyNumberFormat="1" applyFont="1" applyFill="1" applyBorder="1" applyAlignment="1" applyProtection="1">
      <alignment vertical="center" wrapText="1"/>
    </xf>
    <xf numFmtId="176" fontId="14" fillId="0" borderId="1" xfId="0" applyNumberFormat="1" applyFont="1" applyFill="1" applyBorder="1" applyAlignment="1" applyProtection="1">
      <alignment vertical="center" wrapText="1"/>
    </xf>
    <xf numFmtId="176" fontId="13" fillId="0" borderId="1" xfId="0" applyNumberFormat="1" applyFont="1" applyFill="1" applyBorder="1" applyAlignment="1" applyProtection="1">
      <alignment vertical="center" wrapText="1"/>
    </xf>
    <xf numFmtId="176" fontId="3" fillId="3" borderId="1" xfId="0" applyNumberFormat="1" applyFont="1" applyFill="1" applyBorder="1" applyAlignment="1" applyProtection="1">
      <alignment horizontal="right" vertical="center" wrapText="1"/>
    </xf>
    <xf numFmtId="178" fontId="9" fillId="0" borderId="1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right" vertical="center" wrapText="1"/>
    </xf>
    <xf numFmtId="179" fontId="9" fillId="0" borderId="1" xfId="0" applyNumberFormat="1" applyFont="1" applyFill="1" applyBorder="1" applyAlignment="1" applyProtection="1">
      <alignment horizontal="left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179" fontId="9" fillId="0" borderId="1" xfId="0" applyNumberFormat="1" applyFont="1" applyFill="1" applyBorder="1" applyAlignment="1">
      <alignment vertical="center" wrapText="1"/>
    </xf>
    <xf numFmtId="178" fontId="12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right" vertical="center" wrapText="1"/>
    </xf>
    <xf numFmtId="179" fontId="12" fillId="0" borderId="1" xfId="0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176" fontId="3" fillId="3" borderId="1" xfId="0" applyNumberFormat="1" applyFont="1" applyFill="1" applyBorder="1" applyAlignment="1">
      <alignment horizontal="left" vertical="center" wrapText="1"/>
    </xf>
    <xf numFmtId="176" fontId="15" fillId="4" borderId="1" xfId="0" applyNumberFormat="1" applyFont="1" applyFill="1" applyBorder="1" applyAlignment="1">
      <alignment vertical="center" wrapText="1"/>
    </xf>
    <xf numFmtId="179" fontId="16" fillId="4" borderId="1" xfId="0" applyNumberFormat="1" applyFont="1" applyFill="1" applyBorder="1" applyAlignment="1">
      <alignment vertical="center" wrapText="1"/>
    </xf>
    <xf numFmtId="177" fontId="8" fillId="0" borderId="0" xfId="2" applyNumberFormat="1" applyFont="1" applyAlignment="1">
      <alignment horizontal="right" vertical="center" wrapText="1"/>
    </xf>
    <xf numFmtId="178" fontId="7" fillId="0" borderId="0" xfId="0" applyNumberFormat="1" applyFont="1" applyAlignment="1">
      <alignment horizontal="center" vertical="center" wrapText="1"/>
    </xf>
    <xf numFmtId="176" fontId="8" fillId="0" borderId="0" xfId="0" applyNumberFormat="1" applyFont="1" applyAlignment="1">
      <alignment vertical="center" wrapText="1"/>
    </xf>
    <xf numFmtId="179" fontId="8" fillId="0" borderId="0" xfId="0" applyNumberFormat="1" applyFont="1" applyAlignment="1">
      <alignment vertical="center" wrapText="1"/>
    </xf>
    <xf numFmtId="49" fontId="18" fillId="6" borderId="2" xfId="0" applyNumberFormat="1" applyFont="1" applyFill="1" applyBorder="1" applyAlignment="1" applyProtection="1">
      <alignment horizontal="center" vertical="center" wrapText="1"/>
    </xf>
    <xf numFmtId="178" fontId="18" fillId="6" borderId="2" xfId="0" applyNumberFormat="1" applyFont="1" applyFill="1" applyBorder="1" applyAlignment="1" applyProtection="1">
      <alignment horizontal="center" vertical="center" wrapText="1"/>
    </xf>
    <xf numFmtId="49" fontId="18" fillId="6" borderId="2" xfId="0" applyNumberFormat="1" applyFont="1" applyFill="1" applyBorder="1" applyAlignment="1" applyProtection="1">
      <alignment horizontal="left" vertical="center" wrapText="1"/>
    </xf>
    <xf numFmtId="179" fontId="18" fillId="6" borderId="6" xfId="0" applyNumberFormat="1" applyFont="1" applyFill="1" applyBorder="1" applyAlignment="1" applyProtection="1">
      <alignment horizontal="left" vertical="center" wrapText="1"/>
    </xf>
    <xf numFmtId="176" fontId="18" fillId="6" borderId="2" xfId="0" applyNumberFormat="1" applyFont="1" applyFill="1" applyBorder="1" applyAlignment="1" applyProtection="1">
      <alignment horizontal="right" vertical="center" wrapText="1"/>
    </xf>
    <xf numFmtId="177" fontId="18" fillId="6" borderId="2" xfId="2" applyNumberFormat="1" applyFont="1" applyFill="1" applyBorder="1" applyAlignment="1" applyProtection="1">
      <alignment horizontal="right" vertical="center" wrapText="1"/>
    </xf>
    <xf numFmtId="176" fontId="3" fillId="7" borderId="1" xfId="0" applyNumberFormat="1" applyFont="1" applyFill="1" applyBorder="1" applyAlignment="1">
      <alignment vertical="center" wrapText="1"/>
    </xf>
    <xf numFmtId="179" fontId="9" fillId="7" borderId="1" xfId="0" applyNumberFormat="1" applyFont="1" applyFill="1" applyBorder="1" applyAlignment="1">
      <alignment vertical="center" wrapText="1"/>
    </xf>
    <xf numFmtId="176" fontId="3" fillId="7" borderId="1" xfId="0" applyNumberFormat="1" applyFont="1" applyFill="1" applyBorder="1" applyAlignment="1">
      <alignment horizontal="right" vertical="center" wrapText="1"/>
    </xf>
    <xf numFmtId="49" fontId="3" fillId="3" borderId="1" xfId="0" applyNumberFormat="1" applyFont="1" applyFill="1" applyBorder="1" applyAlignment="1" applyProtection="1">
      <alignment horizontal="left" vertical="center" wrapText="1"/>
    </xf>
    <xf numFmtId="0" fontId="9" fillId="0" borderId="1" xfId="9" applyNumberFormat="1" applyFont="1" applyBorder="1" applyAlignment="1">
      <alignment horizontal="left" vertical="center"/>
    </xf>
    <xf numFmtId="0" fontId="9" fillId="0" borderId="0" xfId="9" applyFont="1" applyBorder="1" applyAlignment="1">
      <alignment vertical="center"/>
    </xf>
    <xf numFmtId="181" fontId="15" fillId="5" borderId="1" xfId="9" applyNumberFormat="1" applyFont="1" applyFill="1" applyBorder="1" applyAlignment="1">
      <alignment horizontal="right" vertical="center"/>
    </xf>
    <xf numFmtId="0" fontId="9" fillId="0" borderId="0" xfId="9" applyFont="1" applyBorder="1" applyAlignment="1">
      <alignment horizontal="left" vertical="center"/>
    </xf>
    <xf numFmtId="49" fontId="18" fillId="6" borderId="5" xfId="0" applyNumberFormat="1" applyFont="1" applyFill="1" applyBorder="1" applyAlignment="1" applyProtection="1">
      <alignment horizontal="center" vertical="center" wrapText="1"/>
    </xf>
    <xf numFmtId="49" fontId="18" fillId="6" borderId="5" xfId="0" applyNumberFormat="1" applyFont="1" applyFill="1" applyBorder="1" applyAlignment="1" applyProtection="1">
      <alignment horizontal="left" vertical="center" wrapText="1"/>
    </xf>
    <xf numFmtId="177" fontId="18" fillId="6" borderId="5" xfId="2" applyNumberFormat="1" applyFont="1" applyFill="1" applyBorder="1" applyAlignment="1" applyProtection="1">
      <alignment horizontal="right" vertical="center" wrapText="1"/>
    </xf>
    <xf numFmtId="178" fontId="18" fillId="6" borderId="5" xfId="0" applyNumberFormat="1" applyFont="1" applyFill="1" applyBorder="1" applyAlignment="1" applyProtection="1">
      <alignment horizontal="center" vertical="center" wrapText="1"/>
    </xf>
    <xf numFmtId="176" fontId="18" fillId="6" borderId="5" xfId="0" applyNumberFormat="1" applyFont="1" applyFill="1" applyBorder="1" applyAlignment="1" applyProtection="1">
      <alignment horizontal="right" vertical="center" wrapText="1"/>
    </xf>
    <xf numFmtId="179" fontId="18" fillId="6" borderId="9" xfId="0" applyNumberFormat="1" applyFont="1" applyFill="1" applyBorder="1" applyAlignment="1" applyProtection="1">
      <alignment horizontal="left" vertical="center" wrapText="1"/>
    </xf>
    <xf numFmtId="176" fontId="20" fillId="0" borderId="0" xfId="0" applyNumberFormat="1" applyFont="1" applyAlignment="1">
      <alignment vertical="center" wrapText="1"/>
    </xf>
    <xf numFmtId="177" fontId="18" fillId="6" borderId="5" xfId="2" applyNumberFormat="1" applyFont="1" applyFill="1" applyBorder="1" applyAlignment="1" applyProtection="1">
      <alignment horizontal="center" vertical="center" wrapText="1"/>
    </xf>
    <xf numFmtId="0" fontId="21" fillId="0" borderId="0" xfId="9" applyFont="1" applyBorder="1" applyAlignment="1">
      <alignment horizontal="center" vertical="center"/>
    </xf>
    <xf numFmtId="0" fontId="21" fillId="0" borderId="1" xfId="9" applyFont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0" fontId="22" fillId="5" borderId="1" xfId="9" applyFont="1" applyFill="1" applyBorder="1" applyAlignment="1">
      <alignment vertical="center"/>
    </xf>
    <xf numFmtId="181" fontId="22" fillId="5" borderId="1" xfId="9" applyNumberFormat="1" applyFont="1" applyFill="1" applyBorder="1" applyAlignment="1">
      <alignment horizontal="right" vertical="center"/>
    </xf>
    <xf numFmtId="0" fontId="22" fillId="5" borderId="1" xfId="9" applyFont="1" applyFill="1" applyBorder="1" applyAlignment="1">
      <alignment horizontal="right" vertical="center"/>
    </xf>
    <xf numFmtId="0" fontId="22" fillId="5" borderId="1" xfId="9" applyFont="1" applyFill="1" applyBorder="1" applyAlignment="1">
      <alignment horizontal="center" vertical="center"/>
    </xf>
    <xf numFmtId="181" fontId="22" fillId="5" borderId="1" xfId="9" applyNumberFormat="1" applyFont="1" applyFill="1" applyBorder="1" applyAlignment="1">
      <alignment horizontal="center" vertical="center"/>
    </xf>
    <xf numFmtId="0" fontId="23" fillId="0" borderId="0" xfId="9" applyFont="1" applyBorder="1" applyAlignment="1">
      <alignment vertical="center"/>
    </xf>
    <xf numFmtId="176" fontId="14" fillId="0" borderId="1" xfId="0" applyNumberFormat="1" applyFont="1" applyFill="1" applyBorder="1" applyAlignment="1" applyProtection="1">
      <alignment horizontal="right" vertical="center" wrapText="1"/>
    </xf>
    <xf numFmtId="176" fontId="12" fillId="0" borderId="0" xfId="0" applyNumberFormat="1" applyFont="1" applyBorder="1" applyAlignment="1">
      <alignment horizontal="left" vertical="center" wrapText="1"/>
    </xf>
    <xf numFmtId="0" fontId="3" fillId="7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left" vertical="center" wrapText="1"/>
    </xf>
    <xf numFmtId="49" fontId="3" fillId="0" borderId="3" xfId="0" applyNumberFormat="1" applyFont="1" applyFill="1" applyBorder="1" applyAlignment="1" applyProtection="1">
      <alignment horizontal="center" vertical="top" textRotation="255" wrapText="1"/>
    </xf>
    <xf numFmtId="49" fontId="3" fillId="0" borderId="4" xfId="0" applyNumberFormat="1" applyFont="1" applyFill="1" applyBorder="1" applyAlignment="1" applyProtection="1">
      <alignment horizontal="center" vertical="top" textRotation="255" wrapText="1"/>
    </xf>
    <xf numFmtId="49" fontId="3" fillId="0" borderId="5" xfId="0" applyNumberFormat="1" applyFont="1" applyFill="1" applyBorder="1" applyAlignment="1" applyProtection="1">
      <alignment horizontal="center" vertical="top" textRotation="255" wrapText="1"/>
    </xf>
    <xf numFmtId="0" fontId="3" fillId="0" borderId="3" xfId="0" applyFont="1" applyFill="1" applyBorder="1" applyAlignment="1">
      <alignment horizontal="center" vertical="top" textRotation="255" wrapText="1"/>
    </xf>
    <xf numFmtId="0" fontId="3" fillId="0" borderId="4" xfId="0" applyFont="1" applyFill="1" applyBorder="1" applyAlignment="1">
      <alignment horizontal="center" vertical="top" textRotation="255" wrapText="1"/>
    </xf>
    <xf numFmtId="0" fontId="3" fillId="0" borderId="5" xfId="0" applyFont="1" applyFill="1" applyBorder="1" applyAlignment="1">
      <alignment horizontal="center" vertical="top" textRotation="255" wrapText="1"/>
    </xf>
    <xf numFmtId="49" fontId="17" fillId="0" borderId="0" xfId="0" applyNumberFormat="1" applyFont="1" applyFill="1" applyBorder="1" applyAlignment="1" applyProtection="1">
      <alignment horizontal="right" vertical="center" wrapText="1"/>
    </xf>
    <xf numFmtId="0" fontId="6" fillId="3" borderId="1" xfId="0" applyFont="1" applyFill="1" applyBorder="1" applyAlignment="1">
      <alignment vertical="center" wrapText="1"/>
    </xf>
    <xf numFmtId="49" fontId="6" fillId="0" borderId="3" xfId="0" applyNumberFormat="1" applyFont="1" applyFill="1" applyBorder="1" applyAlignment="1" applyProtection="1">
      <alignment horizontal="center" vertical="top" textRotation="255" wrapText="1"/>
    </xf>
    <xf numFmtId="49" fontId="6" fillId="0" borderId="4" xfId="0" applyNumberFormat="1" applyFont="1" applyFill="1" applyBorder="1" applyAlignment="1" applyProtection="1">
      <alignment horizontal="center" vertical="top" textRotation="255" wrapText="1"/>
    </xf>
    <xf numFmtId="49" fontId="19" fillId="0" borderId="0" xfId="0" applyNumberFormat="1" applyFont="1" applyFill="1" applyBorder="1" applyAlignment="1" applyProtection="1">
      <alignment horizontal="left" vertical="center" wrapText="1"/>
    </xf>
    <xf numFmtId="179" fontId="18" fillId="6" borderId="10" xfId="0" applyNumberFormat="1" applyFont="1" applyFill="1" applyBorder="1" applyAlignment="1" applyProtection="1">
      <alignment horizontal="left" vertical="center" wrapText="1"/>
    </xf>
    <xf numFmtId="179" fontId="18" fillId="6" borderId="11" xfId="0" applyNumberFormat="1" applyFont="1" applyFill="1" applyBorder="1" applyAlignment="1" applyProtection="1">
      <alignment horizontal="left" vertical="center" wrapText="1"/>
    </xf>
    <xf numFmtId="176" fontId="9" fillId="2" borderId="12" xfId="0" applyNumberFormat="1" applyFont="1" applyFill="1" applyBorder="1" applyAlignment="1">
      <alignment horizontal="right" vertical="center" wrapText="1"/>
    </xf>
    <xf numFmtId="176" fontId="9" fillId="2" borderId="8" xfId="0" applyNumberFormat="1" applyFont="1" applyFill="1" applyBorder="1" applyAlignment="1">
      <alignment horizontal="right" vertical="center" wrapText="1"/>
    </xf>
    <xf numFmtId="176" fontId="12" fillId="0" borderId="13" xfId="0" applyNumberFormat="1" applyFont="1" applyBorder="1" applyAlignment="1">
      <alignment horizontal="left" vertical="center" wrapText="1"/>
    </xf>
    <xf numFmtId="176" fontId="24" fillId="7" borderId="12" xfId="0" applyNumberFormat="1" applyFont="1" applyFill="1" applyBorder="1" applyAlignment="1">
      <alignment horizontal="left" vertical="center" wrapText="1"/>
    </xf>
    <xf numFmtId="176" fontId="24" fillId="7" borderId="8" xfId="0" applyNumberFormat="1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top" textRotation="255" wrapText="1"/>
    </xf>
    <xf numFmtId="0" fontId="3" fillId="0" borderId="4" xfId="0" applyFont="1" applyBorder="1" applyAlignment="1">
      <alignment horizontal="center" vertical="top" textRotation="255" wrapText="1"/>
    </xf>
    <xf numFmtId="49" fontId="3" fillId="0" borderId="1" xfId="0" applyNumberFormat="1" applyFont="1" applyFill="1" applyBorder="1" applyAlignment="1" applyProtection="1">
      <alignment horizontal="center" vertical="top" textRotation="255" wrapText="1"/>
    </xf>
    <xf numFmtId="0" fontId="15" fillId="4" borderId="1" xfId="0" applyFont="1" applyFill="1" applyBorder="1" applyAlignment="1">
      <alignment horizontal="center" vertical="center" wrapText="1"/>
    </xf>
    <xf numFmtId="49" fontId="19" fillId="0" borderId="7" xfId="0" applyNumberFormat="1" applyFont="1" applyFill="1" applyBorder="1" applyAlignment="1" applyProtection="1">
      <alignment horizontal="left" vertical="center" wrapText="1"/>
    </xf>
  </cellXfs>
  <cellStyles count="10">
    <cellStyle name="一般" xfId="0" builtinId="0"/>
    <cellStyle name="一般 2" xfId="1"/>
    <cellStyle name="一般 3" xfId="8"/>
    <cellStyle name="一般 4" xfId="9"/>
    <cellStyle name="千分位" xfId="2" builtinId="3"/>
    <cellStyle name="千分位 2" xfId="3"/>
    <cellStyle name="千分位 3" xfId="4"/>
    <cellStyle name="百分比 2" xfId="5"/>
    <cellStyle name="貨幣 2" xfId="6"/>
    <cellStyle name="貨幣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view="pageLayout" zoomScale="115" zoomScaleNormal="55" zoomScaleSheetLayoutView="70" zoomScalePageLayoutView="115" workbookViewId="0">
      <selection activeCell="I12" sqref="I12"/>
    </sheetView>
  </sheetViews>
  <sheetFormatPr defaultRowHeight="24.95" customHeight="1" x14ac:dyDescent="0.25"/>
  <cols>
    <col min="1" max="1" width="5.75" style="15" customWidth="1"/>
    <col min="2" max="2" width="4" style="15" customWidth="1"/>
    <col min="3" max="3" width="7.75" style="16" customWidth="1"/>
    <col min="4" max="4" width="18.75" style="16" customWidth="1"/>
    <col min="5" max="5" width="8.5" style="64" customWidth="1"/>
    <col min="6" max="6" width="4" style="65" customWidth="1"/>
    <col min="7" max="7" width="9.625" style="66" bestFit="1" customWidth="1"/>
    <col min="8" max="8" width="9.875" style="66" customWidth="1"/>
    <col min="9" max="9" width="32.375" style="67" customWidth="1"/>
    <col min="10" max="10" width="11.25" style="17" bestFit="1" customWidth="1"/>
    <col min="11" max="16384" width="9" style="17"/>
  </cols>
  <sheetData>
    <row r="1" spans="1:9" ht="39" customHeight="1" x14ac:dyDescent="0.25">
      <c r="A1" s="109" t="s">
        <v>16</v>
      </c>
      <c r="B1" s="109"/>
      <c r="C1" s="109"/>
      <c r="D1" s="109"/>
      <c r="E1" s="109"/>
      <c r="F1" s="109"/>
      <c r="G1" s="109"/>
      <c r="H1" s="109"/>
      <c r="I1" s="109"/>
    </row>
    <row r="2" spans="1:9" ht="24.95" customHeight="1" x14ac:dyDescent="0.25">
      <c r="A2" s="113" t="s">
        <v>239</v>
      </c>
      <c r="B2" s="113"/>
      <c r="C2" s="113"/>
      <c r="D2" s="113"/>
      <c r="E2" s="113"/>
      <c r="F2" s="113"/>
      <c r="G2" s="113"/>
      <c r="H2" s="113"/>
      <c r="I2" s="113"/>
    </row>
    <row r="3" spans="1:9" ht="24.95" customHeight="1" x14ac:dyDescent="0.25">
      <c r="A3" s="82"/>
      <c r="B3" s="83" t="s">
        <v>77</v>
      </c>
      <c r="C3" s="83" t="s">
        <v>78</v>
      </c>
      <c r="D3" s="83" t="s">
        <v>59</v>
      </c>
      <c r="E3" s="89" t="s">
        <v>7</v>
      </c>
      <c r="F3" s="85" t="s">
        <v>8</v>
      </c>
      <c r="G3" s="86" t="s">
        <v>254</v>
      </c>
      <c r="H3" s="114" t="s">
        <v>22</v>
      </c>
      <c r="I3" s="115"/>
    </row>
    <row r="4" spans="1:9" ht="24.95" customHeight="1" x14ac:dyDescent="0.25">
      <c r="A4" s="104" t="s">
        <v>252</v>
      </c>
      <c r="B4" s="9" t="s">
        <v>240</v>
      </c>
      <c r="C4" s="10" t="s">
        <v>245</v>
      </c>
      <c r="D4" s="21" t="s">
        <v>253</v>
      </c>
      <c r="E4" s="22">
        <v>350000</v>
      </c>
      <c r="F4" s="23">
        <v>3</v>
      </c>
      <c r="G4" s="22">
        <f t="shared" ref="G4:G9" si="0">E4*F4</f>
        <v>1050000</v>
      </c>
      <c r="H4" s="116"/>
      <c r="I4" s="117"/>
    </row>
    <row r="5" spans="1:9" ht="24.95" customHeight="1" x14ac:dyDescent="0.25">
      <c r="A5" s="104"/>
      <c r="B5" s="9" t="s">
        <v>241</v>
      </c>
      <c r="C5" s="10" t="s">
        <v>248</v>
      </c>
      <c r="D5" s="21" t="s">
        <v>253</v>
      </c>
      <c r="E5" s="22">
        <v>250000</v>
      </c>
      <c r="F5" s="23">
        <v>3</v>
      </c>
      <c r="G5" s="22">
        <f t="shared" si="0"/>
        <v>750000</v>
      </c>
      <c r="H5" s="116"/>
      <c r="I5" s="117"/>
    </row>
    <row r="6" spans="1:9" ht="24.95" customHeight="1" x14ac:dyDescent="0.25">
      <c r="A6" s="104"/>
      <c r="B6" s="10" t="s">
        <v>242</v>
      </c>
      <c r="C6" s="10" t="s">
        <v>247</v>
      </c>
      <c r="D6" s="21" t="s">
        <v>253</v>
      </c>
      <c r="E6" s="22">
        <v>200000</v>
      </c>
      <c r="F6" s="23">
        <v>3</v>
      </c>
      <c r="G6" s="22">
        <f t="shared" si="0"/>
        <v>600000</v>
      </c>
      <c r="H6" s="116"/>
      <c r="I6" s="117"/>
    </row>
    <row r="7" spans="1:9" ht="24.95" customHeight="1" x14ac:dyDescent="0.25">
      <c r="A7" s="104"/>
      <c r="B7" s="10" t="s">
        <v>243</v>
      </c>
      <c r="C7" s="10" t="s">
        <v>249</v>
      </c>
      <c r="D7" s="21" t="s">
        <v>253</v>
      </c>
      <c r="E7" s="22">
        <v>160000</v>
      </c>
      <c r="F7" s="23">
        <v>3</v>
      </c>
      <c r="G7" s="22">
        <f t="shared" si="0"/>
        <v>480000</v>
      </c>
      <c r="H7" s="116"/>
      <c r="I7" s="117"/>
    </row>
    <row r="8" spans="1:9" ht="24.95" customHeight="1" x14ac:dyDescent="0.25">
      <c r="A8" s="104"/>
      <c r="B8" s="10" t="s">
        <v>244</v>
      </c>
      <c r="C8" s="10" t="s">
        <v>250</v>
      </c>
      <c r="D8" s="21" t="s">
        <v>253</v>
      </c>
      <c r="E8" s="22">
        <v>140000</v>
      </c>
      <c r="F8" s="23">
        <v>3</v>
      </c>
      <c r="G8" s="22">
        <f t="shared" ref="G8" si="1">E8*F8</f>
        <v>420000</v>
      </c>
      <c r="H8" s="116"/>
      <c r="I8" s="117"/>
    </row>
    <row r="9" spans="1:9" ht="24.95" customHeight="1" x14ac:dyDescent="0.25">
      <c r="A9" s="105"/>
      <c r="B9" s="10" t="s">
        <v>251</v>
      </c>
      <c r="C9" s="10" t="s">
        <v>246</v>
      </c>
      <c r="D9" s="21" t="s">
        <v>253</v>
      </c>
      <c r="E9" s="22">
        <v>100000</v>
      </c>
      <c r="F9" s="23">
        <v>5</v>
      </c>
      <c r="G9" s="22">
        <f t="shared" si="0"/>
        <v>500000</v>
      </c>
      <c r="H9" s="116"/>
      <c r="I9" s="117"/>
    </row>
    <row r="10" spans="1:9" ht="24.95" customHeight="1" x14ac:dyDescent="0.25">
      <c r="E10" s="64" t="s">
        <v>256</v>
      </c>
      <c r="G10" s="88">
        <f>SUM(G4:G9)</f>
        <v>3800000</v>
      </c>
      <c r="H10" s="118" t="s">
        <v>255</v>
      </c>
      <c r="I10" s="118"/>
    </row>
    <row r="11" spans="1:9" ht="24.95" customHeight="1" x14ac:dyDescent="0.25">
      <c r="G11" s="88"/>
      <c r="H11" s="100"/>
      <c r="I11" s="100"/>
    </row>
    <row r="13" spans="1:9" ht="24.95" customHeight="1" x14ac:dyDescent="0.25">
      <c r="A13" s="113" t="s">
        <v>257</v>
      </c>
      <c r="B13" s="113"/>
      <c r="C13" s="113"/>
      <c r="D13" s="113"/>
      <c r="E13" s="113"/>
      <c r="F13" s="113"/>
      <c r="G13" s="113"/>
      <c r="H13" s="113"/>
      <c r="I13" s="113"/>
    </row>
    <row r="14" spans="1:9" ht="16.5" customHeight="1" x14ac:dyDescent="0.25">
      <c r="A14" s="82" t="s">
        <v>6</v>
      </c>
      <c r="B14" s="83" t="s">
        <v>77</v>
      </c>
      <c r="C14" s="83" t="s">
        <v>78</v>
      </c>
      <c r="D14" s="83" t="s">
        <v>59</v>
      </c>
      <c r="E14" s="84" t="s">
        <v>7</v>
      </c>
      <c r="F14" s="85" t="s">
        <v>8</v>
      </c>
      <c r="G14" s="86" t="s">
        <v>9</v>
      </c>
      <c r="H14" s="86" t="s">
        <v>10</v>
      </c>
      <c r="I14" s="87" t="s">
        <v>84</v>
      </c>
    </row>
    <row r="15" spans="1:9" ht="16.5" customHeight="1" x14ac:dyDescent="0.25">
      <c r="A15" s="103" t="s">
        <v>127</v>
      </c>
      <c r="B15" s="102" t="s">
        <v>74</v>
      </c>
      <c r="C15" s="102"/>
      <c r="D15" s="102"/>
      <c r="E15" s="18"/>
      <c r="F15" s="18"/>
      <c r="G15" s="18"/>
      <c r="H15" s="19">
        <f>SUM(G16:G20)</f>
        <v>1398600</v>
      </c>
      <c r="I15" s="29" t="s">
        <v>113</v>
      </c>
    </row>
    <row r="16" spans="1:9" s="25" customFormat="1" ht="16.5" customHeight="1" x14ac:dyDescent="0.25">
      <c r="A16" s="104"/>
      <c r="B16" s="9" t="s">
        <v>0</v>
      </c>
      <c r="C16" s="10" t="s">
        <v>85</v>
      </c>
      <c r="D16" s="21" t="s">
        <v>60</v>
      </c>
      <c r="E16" s="22">
        <f>場租與設備!G11</f>
        <v>181200</v>
      </c>
      <c r="F16" s="23">
        <v>1</v>
      </c>
      <c r="G16" s="22">
        <f>E16*F16</f>
        <v>181200</v>
      </c>
      <c r="H16" s="22"/>
      <c r="I16" s="24" t="s">
        <v>231</v>
      </c>
    </row>
    <row r="17" spans="1:9" s="25" customFormat="1" ht="16.5" customHeight="1" x14ac:dyDescent="0.25">
      <c r="A17" s="104"/>
      <c r="B17" s="9" t="s">
        <v>4</v>
      </c>
      <c r="C17" s="10" t="s">
        <v>86</v>
      </c>
      <c r="D17" s="21" t="s">
        <v>61</v>
      </c>
      <c r="E17" s="22">
        <f>場租與設備!G27</f>
        <v>516000</v>
      </c>
      <c r="F17" s="23">
        <v>1</v>
      </c>
      <c r="G17" s="22">
        <f t="shared" ref="G17:G19" si="2">E17*F17</f>
        <v>516000</v>
      </c>
      <c r="H17" s="22"/>
      <c r="I17" s="24" t="s">
        <v>231</v>
      </c>
    </row>
    <row r="18" spans="1:9" s="25" customFormat="1" ht="16.5" customHeight="1" x14ac:dyDescent="0.25">
      <c r="A18" s="104"/>
      <c r="B18" s="10" t="s">
        <v>14</v>
      </c>
      <c r="C18" s="10" t="s">
        <v>87</v>
      </c>
      <c r="D18" s="21" t="s">
        <v>61</v>
      </c>
      <c r="E18" s="22">
        <f>場租與設備!G37</f>
        <v>10200</v>
      </c>
      <c r="F18" s="23">
        <v>1</v>
      </c>
      <c r="G18" s="22">
        <f t="shared" si="2"/>
        <v>10200</v>
      </c>
      <c r="H18" s="26"/>
      <c r="I18" s="24" t="s">
        <v>231</v>
      </c>
    </row>
    <row r="19" spans="1:9" s="25" customFormat="1" ht="16.5" customHeight="1" x14ac:dyDescent="0.25">
      <c r="A19" s="104"/>
      <c r="B19" s="10" t="s">
        <v>15</v>
      </c>
      <c r="C19" s="10" t="s">
        <v>105</v>
      </c>
      <c r="D19" s="21" t="s">
        <v>61</v>
      </c>
      <c r="E19" s="22">
        <f>場租與設備!G43</f>
        <v>24000</v>
      </c>
      <c r="F19" s="23">
        <v>1</v>
      </c>
      <c r="G19" s="22">
        <f t="shared" si="2"/>
        <v>24000</v>
      </c>
      <c r="H19" s="26"/>
      <c r="I19" s="24" t="s">
        <v>231</v>
      </c>
    </row>
    <row r="20" spans="1:9" s="25" customFormat="1" ht="16.5" customHeight="1" x14ac:dyDescent="0.25">
      <c r="A20" s="105"/>
      <c r="B20" s="10" t="s">
        <v>128</v>
      </c>
      <c r="C20" s="10" t="s">
        <v>129</v>
      </c>
      <c r="D20" s="21" t="s">
        <v>232</v>
      </c>
      <c r="E20" s="22">
        <f>場租與設備!G68</f>
        <v>667200</v>
      </c>
      <c r="F20" s="23">
        <v>1</v>
      </c>
      <c r="G20" s="22">
        <f t="shared" ref="G20" si="3">E20*F20</f>
        <v>667200</v>
      </c>
      <c r="H20" s="26"/>
      <c r="I20" s="24" t="s">
        <v>231</v>
      </c>
    </row>
    <row r="21" spans="1:9" ht="16.5" customHeight="1" x14ac:dyDescent="0.25">
      <c r="A21" s="121" t="s">
        <v>137</v>
      </c>
      <c r="B21" s="102" t="s">
        <v>3</v>
      </c>
      <c r="C21" s="102"/>
      <c r="D21" s="102"/>
      <c r="E21" s="32"/>
      <c r="F21" s="33"/>
      <c r="G21" s="34"/>
      <c r="H21" s="35">
        <f>SUM(G22:G25)</f>
        <v>15200</v>
      </c>
      <c r="I21" s="29" t="s">
        <v>113</v>
      </c>
    </row>
    <row r="22" spans="1:9" s="25" customFormat="1" ht="16.5" customHeight="1" x14ac:dyDescent="0.25">
      <c r="A22" s="122"/>
      <c r="B22" s="9" t="s">
        <v>57</v>
      </c>
      <c r="C22" s="10" t="s">
        <v>89</v>
      </c>
      <c r="D22" s="21" t="s">
        <v>97</v>
      </c>
      <c r="E22" s="22">
        <v>80</v>
      </c>
      <c r="F22" s="23">
        <v>25</v>
      </c>
      <c r="G22" s="31">
        <f>SUM(E22*F22)</f>
        <v>2000</v>
      </c>
      <c r="H22" s="22"/>
      <c r="I22" s="36" t="s">
        <v>92</v>
      </c>
    </row>
    <row r="23" spans="1:9" s="25" customFormat="1" ht="16.5" customHeight="1" x14ac:dyDescent="0.25">
      <c r="A23" s="122"/>
      <c r="B23" s="9" t="s">
        <v>225</v>
      </c>
      <c r="C23" s="10" t="s">
        <v>88</v>
      </c>
      <c r="D23" s="21" t="s">
        <v>98</v>
      </c>
      <c r="E23" s="22">
        <v>80</v>
      </c>
      <c r="F23" s="23">
        <v>140</v>
      </c>
      <c r="G23" s="31">
        <f t="shared" ref="G23" si="4">SUM(E23*F23)</f>
        <v>11200</v>
      </c>
      <c r="H23" s="22"/>
      <c r="I23" s="36" t="s">
        <v>91</v>
      </c>
    </row>
    <row r="24" spans="1:9" s="25" customFormat="1" ht="16.5" customHeight="1" x14ac:dyDescent="0.25">
      <c r="A24" s="122"/>
      <c r="B24" s="9" t="s">
        <v>58</v>
      </c>
      <c r="C24" s="10" t="s">
        <v>184</v>
      </c>
      <c r="D24" s="21" t="s">
        <v>185</v>
      </c>
      <c r="E24" s="22">
        <v>0</v>
      </c>
      <c r="F24" s="42" t="s">
        <v>183</v>
      </c>
      <c r="G24" s="31">
        <f>SUM(E24*F24)</f>
        <v>0</v>
      </c>
      <c r="H24" s="22"/>
      <c r="I24" s="36" t="s">
        <v>279</v>
      </c>
    </row>
    <row r="25" spans="1:9" s="25" customFormat="1" ht="16.5" customHeight="1" x14ac:dyDescent="0.25">
      <c r="A25" s="122"/>
      <c r="B25" s="9" t="s">
        <v>226</v>
      </c>
      <c r="C25" s="10" t="s">
        <v>90</v>
      </c>
      <c r="D25" s="21" t="s">
        <v>99</v>
      </c>
      <c r="E25" s="22">
        <v>80</v>
      </c>
      <c r="F25" s="23">
        <v>25</v>
      </c>
      <c r="G25" s="31">
        <f>SUM(E25*F25)</f>
        <v>2000</v>
      </c>
      <c r="H25" s="22"/>
      <c r="I25" s="36" t="s">
        <v>92</v>
      </c>
    </row>
    <row r="26" spans="1:9" ht="16.5" customHeight="1" x14ac:dyDescent="0.25">
      <c r="A26" s="111" t="s">
        <v>141</v>
      </c>
      <c r="B26" s="110" t="s">
        <v>140</v>
      </c>
      <c r="C26" s="110"/>
      <c r="D26" s="110"/>
      <c r="E26" s="27"/>
      <c r="F26" s="27"/>
      <c r="G26" s="27"/>
      <c r="H26" s="28">
        <f>SUM(G27:G35)</f>
        <v>425000</v>
      </c>
      <c r="I26" s="29" t="s">
        <v>113</v>
      </c>
    </row>
    <row r="27" spans="1:9" ht="15.75" customHeight="1" x14ac:dyDescent="0.25">
      <c r="A27" s="112"/>
      <c r="B27" s="11" t="s">
        <v>142</v>
      </c>
      <c r="C27" s="13" t="s">
        <v>64</v>
      </c>
      <c r="D27" s="37" t="s">
        <v>138</v>
      </c>
      <c r="E27" s="22">
        <v>20000</v>
      </c>
      <c r="F27" s="38">
        <v>1</v>
      </c>
      <c r="G27" s="31">
        <f t="shared" ref="G27:G35" si="5">SUM(E27*F27)</f>
        <v>20000</v>
      </c>
      <c r="H27" s="39"/>
      <c r="I27" s="40"/>
    </row>
    <row r="28" spans="1:9" ht="15.75" customHeight="1" x14ac:dyDescent="0.25">
      <c r="A28" s="112"/>
      <c r="B28" s="11" t="s">
        <v>143</v>
      </c>
      <c r="C28" s="13" t="s">
        <v>102</v>
      </c>
      <c r="D28" s="37" t="s">
        <v>139</v>
      </c>
      <c r="E28" s="22">
        <v>6000</v>
      </c>
      <c r="F28" s="38">
        <v>5</v>
      </c>
      <c r="G28" s="31">
        <f t="shared" si="5"/>
        <v>30000</v>
      </c>
      <c r="H28" s="39"/>
      <c r="I28" s="40"/>
    </row>
    <row r="29" spans="1:9" ht="15.75" customHeight="1" x14ac:dyDescent="0.25">
      <c r="A29" s="112"/>
      <c r="B29" s="11" t="s">
        <v>144</v>
      </c>
      <c r="C29" s="13" t="s">
        <v>103</v>
      </c>
      <c r="D29" s="37" t="s">
        <v>124</v>
      </c>
      <c r="E29" s="22">
        <v>30000</v>
      </c>
      <c r="F29" s="38">
        <v>1</v>
      </c>
      <c r="G29" s="31">
        <f t="shared" si="5"/>
        <v>30000</v>
      </c>
      <c r="H29" s="39"/>
      <c r="I29" s="40"/>
    </row>
    <row r="30" spans="1:9" ht="15.75" customHeight="1" x14ac:dyDescent="0.25">
      <c r="A30" s="112"/>
      <c r="B30" s="11" t="s">
        <v>145</v>
      </c>
      <c r="C30" s="13" t="s">
        <v>103</v>
      </c>
      <c r="D30" s="37" t="s">
        <v>115</v>
      </c>
      <c r="E30" s="22">
        <v>20000</v>
      </c>
      <c r="F30" s="38">
        <v>1</v>
      </c>
      <c r="G30" s="31">
        <f t="shared" si="5"/>
        <v>20000</v>
      </c>
      <c r="H30" s="39"/>
      <c r="I30" s="40"/>
    </row>
    <row r="31" spans="1:9" ht="15.75" customHeight="1" x14ac:dyDescent="0.25">
      <c r="A31" s="112"/>
      <c r="B31" s="11" t="s">
        <v>146</v>
      </c>
      <c r="C31" s="13" t="s">
        <v>103</v>
      </c>
      <c r="D31" s="37" t="s">
        <v>116</v>
      </c>
      <c r="E31" s="22">
        <v>20000</v>
      </c>
      <c r="F31" s="38">
        <v>3</v>
      </c>
      <c r="G31" s="31">
        <f t="shared" si="5"/>
        <v>60000</v>
      </c>
      <c r="H31" s="39"/>
      <c r="I31" s="40"/>
    </row>
    <row r="32" spans="1:9" ht="15.75" customHeight="1" x14ac:dyDescent="0.25">
      <c r="A32" s="112"/>
      <c r="B32" s="11" t="s">
        <v>147</v>
      </c>
      <c r="C32" s="13" t="s">
        <v>103</v>
      </c>
      <c r="D32" s="37" t="s">
        <v>104</v>
      </c>
      <c r="E32" s="22">
        <v>8000</v>
      </c>
      <c r="F32" s="38">
        <v>20</v>
      </c>
      <c r="G32" s="31">
        <f t="shared" si="5"/>
        <v>160000</v>
      </c>
      <c r="H32" s="39"/>
      <c r="I32" s="40"/>
    </row>
    <row r="33" spans="1:9" ht="15.75" customHeight="1" x14ac:dyDescent="0.25">
      <c r="A33" s="112"/>
      <c r="B33" s="11" t="s">
        <v>148</v>
      </c>
      <c r="C33" s="13" t="s">
        <v>103</v>
      </c>
      <c r="D33" s="37" t="s">
        <v>125</v>
      </c>
      <c r="E33" s="22">
        <v>30000</v>
      </c>
      <c r="F33" s="38">
        <v>1</v>
      </c>
      <c r="G33" s="31">
        <f t="shared" si="5"/>
        <v>30000</v>
      </c>
      <c r="H33" s="39"/>
      <c r="I33" s="40"/>
    </row>
    <row r="34" spans="1:9" ht="15.75" customHeight="1" x14ac:dyDescent="0.25">
      <c r="A34" s="112"/>
      <c r="B34" s="11" t="s">
        <v>149</v>
      </c>
      <c r="C34" s="13" t="s">
        <v>103</v>
      </c>
      <c r="D34" s="37" t="s">
        <v>118</v>
      </c>
      <c r="E34" s="22">
        <v>30000</v>
      </c>
      <c r="F34" s="38">
        <v>2</v>
      </c>
      <c r="G34" s="31">
        <f t="shared" si="5"/>
        <v>60000</v>
      </c>
      <c r="H34" s="39"/>
      <c r="I34" s="40"/>
    </row>
    <row r="35" spans="1:9" ht="15.75" customHeight="1" x14ac:dyDescent="0.25">
      <c r="A35" s="112"/>
      <c r="B35" s="11" t="s">
        <v>150</v>
      </c>
      <c r="C35" s="13" t="s">
        <v>103</v>
      </c>
      <c r="D35" s="37" t="s">
        <v>117</v>
      </c>
      <c r="E35" s="22">
        <v>15000</v>
      </c>
      <c r="F35" s="38">
        <v>1</v>
      </c>
      <c r="G35" s="31">
        <f t="shared" si="5"/>
        <v>15000</v>
      </c>
      <c r="H35" s="39"/>
      <c r="I35" s="40"/>
    </row>
    <row r="36" spans="1:9" ht="16.5" customHeight="1" x14ac:dyDescent="0.25">
      <c r="A36" s="111" t="s">
        <v>157</v>
      </c>
      <c r="B36" s="110" t="s">
        <v>154</v>
      </c>
      <c r="C36" s="110"/>
      <c r="D36" s="110"/>
      <c r="E36" s="27"/>
      <c r="F36" s="27"/>
      <c r="G36" s="27"/>
      <c r="H36" s="28">
        <f>SUM(G37:G40)</f>
        <v>70000</v>
      </c>
      <c r="I36" s="29" t="s">
        <v>113</v>
      </c>
    </row>
    <row r="37" spans="1:9" ht="15.75" customHeight="1" x14ac:dyDescent="0.25">
      <c r="A37" s="112"/>
      <c r="B37" s="11" t="s">
        <v>120</v>
      </c>
      <c r="C37" s="13" t="s">
        <v>152</v>
      </c>
      <c r="D37" s="37" t="s">
        <v>126</v>
      </c>
      <c r="E37" s="22">
        <v>20000</v>
      </c>
      <c r="F37" s="38">
        <v>1</v>
      </c>
      <c r="G37" s="31">
        <f t="shared" ref="G37:G40" si="6">SUM(E37*F37)</f>
        <v>20000</v>
      </c>
      <c r="H37" s="39"/>
      <c r="I37" s="40"/>
    </row>
    <row r="38" spans="1:9" ht="15.75" customHeight="1" x14ac:dyDescent="0.25">
      <c r="A38" s="112"/>
      <c r="B38" s="11" t="s">
        <v>121</v>
      </c>
      <c r="C38" s="13" t="s">
        <v>152</v>
      </c>
      <c r="D38" s="37" t="s">
        <v>155</v>
      </c>
      <c r="E38" s="22">
        <v>25000</v>
      </c>
      <c r="F38" s="38">
        <v>1</v>
      </c>
      <c r="G38" s="31">
        <f t="shared" si="6"/>
        <v>25000</v>
      </c>
      <c r="H38" s="39"/>
      <c r="I38" s="40" t="s">
        <v>280</v>
      </c>
    </row>
    <row r="39" spans="1:9" ht="15.75" customHeight="1" x14ac:dyDescent="0.25">
      <c r="A39" s="112"/>
      <c r="B39" s="11" t="s">
        <v>122</v>
      </c>
      <c r="C39" s="13" t="s">
        <v>76</v>
      </c>
      <c r="D39" s="37" t="s">
        <v>151</v>
      </c>
      <c r="E39" s="22">
        <v>10000</v>
      </c>
      <c r="F39" s="38">
        <v>1</v>
      </c>
      <c r="G39" s="31">
        <f t="shared" si="6"/>
        <v>10000</v>
      </c>
      <c r="H39" s="39"/>
      <c r="I39" s="40" t="s">
        <v>123</v>
      </c>
    </row>
    <row r="40" spans="1:9" ht="15.75" customHeight="1" x14ac:dyDescent="0.25">
      <c r="A40" s="112"/>
      <c r="B40" s="11" t="s">
        <v>282</v>
      </c>
      <c r="C40" s="13" t="s">
        <v>152</v>
      </c>
      <c r="D40" s="37" t="s">
        <v>156</v>
      </c>
      <c r="E40" s="22">
        <v>15000</v>
      </c>
      <c r="F40" s="38">
        <v>1</v>
      </c>
      <c r="G40" s="31">
        <f t="shared" si="6"/>
        <v>15000</v>
      </c>
      <c r="H40" s="39"/>
      <c r="I40" s="40" t="s">
        <v>281</v>
      </c>
    </row>
    <row r="41" spans="1:9" ht="16.5" customHeight="1" x14ac:dyDescent="0.25">
      <c r="A41" s="106" t="s">
        <v>158</v>
      </c>
      <c r="B41" s="102" t="s">
        <v>293</v>
      </c>
      <c r="C41" s="102"/>
      <c r="D41" s="102"/>
      <c r="E41" s="18"/>
      <c r="F41" s="18"/>
      <c r="G41" s="46"/>
      <c r="H41" s="47">
        <f>SUM(G42:G46)</f>
        <v>258000</v>
      </c>
      <c r="I41" s="41" t="s">
        <v>168</v>
      </c>
    </row>
    <row r="42" spans="1:9" ht="16.5" customHeight="1" x14ac:dyDescent="0.25">
      <c r="A42" s="107"/>
      <c r="B42" s="11" t="s">
        <v>159</v>
      </c>
      <c r="C42" s="13" t="s">
        <v>153</v>
      </c>
      <c r="D42" s="42" t="s">
        <v>162</v>
      </c>
      <c r="E42" s="22">
        <v>10000</v>
      </c>
      <c r="F42" s="30">
        <v>16</v>
      </c>
      <c r="G42" s="48">
        <f t="shared" ref="G42:G43" si="7">E42*F42</f>
        <v>160000</v>
      </c>
      <c r="H42" s="49"/>
      <c r="I42" s="45" t="s">
        <v>305</v>
      </c>
    </row>
    <row r="43" spans="1:9" ht="16.5" customHeight="1" x14ac:dyDescent="0.25">
      <c r="A43" s="107"/>
      <c r="B43" s="11" t="s">
        <v>160</v>
      </c>
      <c r="C43" s="13" t="s">
        <v>153</v>
      </c>
      <c r="D43" s="42" t="s">
        <v>163</v>
      </c>
      <c r="E43" s="22">
        <v>12000</v>
      </c>
      <c r="F43" s="30">
        <v>4</v>
      </c>
      <c r="G43" s="48">
        <f t="shared" si="7"/>
        <v>48000</v>
      </c>
      <c r="H43" s="49"/>
      <c r="I43" s="45" t="s">
        <v>306</v>
      </c>
    </row>
    <row r="44" spans="1:9" ht="16.5" customHeight="1" x14ac:dyDescent="0.25">
      <c r="A44" s="107"/>
      <c r="B44" s="11" t="s">
        <v>161</v>
      </c>
      <c r="C44" s="13" t="s">
        <v>153</v>
      </c>
      <c r="D44" s="42" t="s">
        <v>167</v>
      </c>
      <c r="E44" s="22">
        <v>5000</v>
      </c>
      <c r="F44" s="30">
        <v>8</v>
      </c>
      <c r="G44" s="48">
        <f t="shared" ref="G44" si="8">E44*F44</f>
        <v>40000</v>
      </c>
      <c r="H44" s="49"/>
      <c r="I44" s="45" t="s">
        <v>307</v>
      </c>
    </row>
    <row r="45" spans="1:9" ht="16.5" customHeight="1" x14ac:dyDescent="0.25">
      <c r="A45" s="107"/>
      <c r="B45" s="11" t="s">
        <v>5</v>
      </c>
      <c r="C45" s="13" t="s">
        <v>153</v>
      </c>
      <c r="D45" s="42" t="s">
        <v>164</v>
      </c>
      <c r="E45" s="22">
        <v>75000</v>
      </c>
      <c r="F45" s="30">
        <v>8</v>
      </c>
      <c r="G45" s="99" t="s">
        <v>283</v>
      </c>
      <c r="H45" s="49"/>
      <c r="I45" s="45" t="s">
        <v>284</v>
      </c>
    </row>
    <row r="46" spans="1:9" ht="16.5" customHeight="1" x14ac:dyDescent="0.25">
      <c r="A46" s="108"/>
      <c r="B46" s="11" t="s">
        <v>166</v>
      </c>
      <c r="C46" s="13" t="s">
        <v>153</v>
      </c>
      <c r="D46" s="42" t="s">
        <v>165</v>
      </c>
      <c r="E46" s="22">
        <v>10000</v>
      </c>
      <c r="F46" s="30">
        <v>1</v>
      </c>
      <c r="G46" s="48">
        <f t="shared" ref="G46" si="9">E46*F46</f>
        <v>10000</v>
      </c>
      <c r="H46" s="49"/>
      <c r="I46" s="45" t="s">
        <v>285</v>
      </c>
    </row>
    <row r="47" spans="1:9" ht="16.5" customHeight="1" x14ac:dyDescent="0.25">
      <c r="A47" s="106" t="s">
        <v>186</v>
      </c>
      <c r="B47" s="102" t="s">
        <v>11</v>
      </c>
      <c r="C47" s="102"/>
      <c r="D47" s="102"/>
      <c r="E47" s="18"/>
      <c r="F47" s="18"/>
      <c r="G47" s="18"/>
      <c r="H47" s="19">
        <f>SUM(G48:G52)</f>
        <v>482000</v>
      </c>
      <c r="I47" s="41"/>
    </row>
    <row r="48" spans="1:9" ht="16.5" customHeight="1" x14ac:dyDescent="0.25">
      <c r="A48" s="107"/>
      <c r="B48" s="11" t="s">
        <v>187</v>
      </c>
      <c r="C48" s="12" t="s">
        <v>169</v>
      </c>
      <c r="D48" s="42" t="s">
        <v>174</v>
      </c>
      <c r="E48" s="22">
        <v>60</v>
      </c>
      <c r="F48" s="42" t="s">
        <v>170</v>
      </c>
      <c r="G48" s="43">
        <f t="shared" ref="G48:G52" si="10">E48*F48</f>
        <v>78000</v>
      </c>
      <c r="H48" s="44"/>
      <c r="I48" s="45" t="s">
        <v>175</v>
      </c>
    </row>
    <row r="49" spans="1:9" ht="15.75" customHeight="1" x14ac:dyDescent="0.25">
      <c r="A49" s="107"/>
      <c r="B49" s="11" t="s">
        <v>188</v>
      </c>
      <c r="C49" s="13" t="s">
        <v>298</v>
      </c>
      <c r="D49" s="37" t="s">
        <v>301</v>
      </c>
      <c r="E49" s="22">
        <v>210</v>
      </c>
      <c r="F49" s="38">
        <v>1300</v>
      </c>
      <c r="G49" s="31">
        <f t="shared" ref="G49" si="11">SUM(E49*F49)</f>
        <v>273000</v>
      </c>
      <c r="H49" s="39"/>
      <c r="I49" s="40" t="s">
        <v>176</v>
      </c>
    </row>
    <row r="50" spans="1:9" ht="16.5" customHeight="1" x14ac:dyDescent="0.25">
      <c r="A50" s="107"/>
      <c r="B50" s="11" t="s">
        <v>286</v>
      </c>
      <c r="C50" s="12" t="s">
        <v>294</v>
      </c>
      <c r="D50" s="42" t="s">
        <v>179</v>
      </c>
      <c r="E50" s="22">
        <v>90</v>
      </c>
      <c r="F50" s="30">
        <v>700</v>
      </c>
      <c r="G50" s="43">
        <f t="shared" si="10"/>
        <v>63000</v>
      </c>
      <c r="H50" s="44"/>
      <c r="I50" s="45" t="s">
        <v>114</v>
      </c>
    </row>
    <row r="51" spans="1:9" s="25" customFormat="1" ht="16.5" customHeight="1" x14ac:dyDescent="0.25">
      <c r="A51" s="107"/>
      <c r="B51" s="11" t="s">
        <v>287</v>
      </c>
      <c r="C51" s="12" t="s">
        <v>178</v>
      </c>
      <c r="D51" s="42" t="s">
        <v>180</v>
      </c>
      <c r="E51" s="22">
        <v>90</v>
      </c>
      <c r="F51" s="30">
        <v>700</v>
      </c>
      <c r="G51" s="43">
        <f t="shared" si="10"/>
        <v>63000</v>
      </c>
      <c r="H51" s="44"/>
      <c r="I51" s="45" t="s">
        <v>114</v>
      </c>
    </row>
    <row r="52" spans="1:9" ht="16.5" customHeight="1" x14ac:dyDescent="0.25">
      <c r="A52" s="108"/>
      <c r="B52" s="11" t="s">
        <v>302</v>
      </c>
      <c r="C52" s="12" t="s">
        <v>205</v>
      </c>
      <c r="D52" s="42" t="s">
        <v>206</v>
      </c>
      <c r="E52" s="22">
        <v>5000</v>
      </c>
      <c r="F52" s="30">
        <v>1</v>
      </c>
      <c r="G52" s="43">
        <f t="shared" si="10"/>
        <v>5000</v>
      </c>
      <c r="H52" s="44"/>
      <c r="I52" s="45" t="s">
        <v>114</v>
      </c>
    </row>
    <row r="53" spans="1:9" ht="16.5" customHeight="1" x14ac:dyDescent="0.25">
      <c r="A53" s="106" t="s">
        <v>190</v>
      </c>
      <c r="B53" s="102" t="s">
        <v>189</v>
      </c>
      <c r="C53" s="102"/>
      <c r="D53" s="102"/>
      <c r="E53" s="18"/>
      <c r="F53" s="18"/>
      <c r="G53" s="18"/>
      <c r="H53" s="50">
        <f>SUM(G54:G58)</f>
        <v>425000</v>
      </c>
      <c r="I53" s="20"/>
    </row>
    <row r="54" spans="1:9" ht="16.5" customHeight="1" x14ac:dyDescent="0.25">
      <c r="A54" s="107"/>
      <c r="B54" s="11" t="s">
        <v>13</v>
      </c>
      <c r="C54" s="11" t="s">
        <v>191</v>
      </c>
      <c r="D54" s="42" t="s">
        <v>197</v>
      </c>
      <c r="E54" s="22">
        <v>2000</v>
      </c>
      <c r="F54" s="51">
        <v>20</v>
      </c>
      <c r="G54" s="52">
        <f t="shared" ref="G54:G55" si="12">E54*F54</f>
        <v>40000</v>
      </c>
      <c r="H54" s="14"/>
      <c r="I54" s="53" t="s">
        <v>196</v>
      </c>
    </row>
    <row r="55" spans="1:9" ht="16.5" customHeight="1" x14ac:dyDescent="0.25">
      <c r="A55" s="107"/>
      <c r="B55" s="11" t="s">
        <v>198</v>
      </c>
      <c r="C55" s="11" t="s">
        <v>192</v>
      </c>
      <c r="D55" s="42" t="s">
        <v>208</v>
      </c>
      <c r="E55" s="22">
        <v>300000</v>
      </c>
      <c r="F55" s="57">
        <v>1</v>
      </c>
      <c r="G55" s="43">
        <f t="shared" si="12"/>
        <v>300000</v>
      </c>
      <c r="H55" s="44"/>
      <c r="I55" s="45" t="s">
        <v>295</v>
      </c>
    </row>
    <row r="56" spans="1:9" ht="16.5" customHeight="1" x14ac:dyDescent="0.25">
      <c r="A56" s="107"/>
      <c r="B56" s="11" t="s">
        <v>209</v>
      </c>
      <c r="C56" s="11" t="s">
        <v>192</v>
      </c>
      <c r="D56" s="42" t="s">
        <v>193</v>
      </c>
      <c r="E56" s="22">
        <v>2000</v>
      </c>
      <c r="F56" s="51">
        <v>30</v>
      </c>
      <c r="G56" s="52">
        <f t="shared" ref="G56:G58" si="13">E56*F56</f>
        <v>60000</v>
      </c>
      <c r="H56" s="14"/>
      <c r="I56" s="53" t="s">
        <v>196</v>
      </c>
    </row>
    <row r="57" spans="1:9" ht="16.5" customHeight="1" x14ac:dyDescent="0.25">
      <c r="A57" s="107"/>
      <c r="B57" s="11" t="s">
        <v>210</v>
      </c>
      <c r="C57" s="11" t="s">
        <v>192</v>
      </c>
      <c r="D57" s="56" t="s">
        <v>203</v>
      </c>
      <c r="E57" s="22">
        <v>15000</v>
      </c>
      <c r="F57" s="57">
        <v>1</v>
      </c>
      <c r="G57" s="52">
        <f t="shared" si="13"/>
        <v>15000</v>
      </c>
      <c r="H57" s="54"/>
      <c r="I57" s="55"/>
    </row>
    <row r="58" spans="1:9" ht="16.5" customHeight="1" x14ac:dyDescent="0.25">
      <c r="A58" s="107"/>
      <c r="B58" s="11" t="s">
        <v>211</v>
      </c>
      <c r="C58" s="11" t="s">
        <v>192</v>
      </c>
      <c r="D58" s="56" t="s">
        <v>204</v>
      </c>
      <c r="E58" s="22">
        <v>10000</v>
      </c>
      <c r="F58" s="57">
        <v>1</v>
      </c>
      <c r="G58" s="52">
        <f t="shared" si="13"/>
        <v>10000</v>
      </c>
      <c r="H58" s="58"/>
      <c r="I58" s="59"/>
    </row>
    <row r="59" spans="1:9" ht="16.5" customHeight="1" x14ac:dyDescent="0.25">
      <c r="A59" s="106" t="s">
        <v>199</v>
      </c>
      <c r="B59" s="102" t="s">
        <v>200</v>
      </c>
      <c r="C59" s="102"/>
      <c r="D59" s="102"/>
      <c r="E59" s="18"/>
      <c r="F59" s="18"/>
      <c r="G59" s="18"/>
      <c r="H59" s="19">
        <f>SUM(G60:G61)</f>
        <v>40000</v>
      </c>
      <c r="I59" s="41"/>
    </row>
    <row r="60" spans="1:9" ht="16.5" customHeight="1" x14ac:dyDescent="0.25">
      <c r="A60" s="107"/>
      <c r="B60" s="11" t="s">
        <v>227</v>
      </c>
      <c r="C60" s="12" t="s">
        <v>201</v>
      </c>
      <c r="D60" s="42" t="s">
        <v>202</v>
      </c>
      <c r="E60" s="22">
        <v>10000</v>
      </c>
      <c r="F60" s="57">
        <v>1</v>
      </c>
      <c r="G60" s="43">
        <f t="shared" ref="G60" si="14">E60*F60</f>
        <v>10000</v>
      </c>
      <c r="H60" s="44"/>
      <c r="I60" s="45" t="s">
        <v>114</v>
      </c>
    </row>
    <row r="61" spans="1:9" ht="16.5" customHeight="1" x14ac:dyDescent="0.25">
      <c r="A61" s="107"/>
      <c r="B61" s="11" t="s">
        <v>228</v>
      </c>
      <c r="C61" s="12" t="s">
        <v>296</v>
      </c>
      <c r="D61" s="42" t="s">
        <v>297</v>
      </c>
      <c r="E61" s="22">
        <v>30000</v>
      </c>
      <c r="F61" s="57">
        <v>1</v>
      </c>
      <c r="G61" s="43">
        <f t="shared" ref="G61" si="15">E61*F61</f>
        <v>30000</v>
      </c>
      <c r="H61" s="44"/>
      <c r="I61" s="45" t="s">
        <v>114</v>
      </c>
    </row>
    <row r="62" spans="1:9" ht="16.5" customHeight="1" x14ac:dyDescent="0.25">
      <c r="A62" s="103" t="s">
        <v>212</v>
      </c>
      <c r="B62" s="102" t="s">
        <v>12</v>
      </c>
      <c r="C62" s="102"/>
      <c r="D62" s="102"/>
      <c r="E62" s="60"/>
      <c r="F62" s="60"/>
      <c r="G62" s="60"/>
      <c r="H62" s="50">
        <v>500000</v>
      </c>
      <c r="I62" s="61" t="s">
        <v>221</v>
      </c>
    </row>
    <row r="63" spans="1:9" ht="16.5" customHeight="1" x14ac:dyDescent="0.25">
      <c r="A63" s="104"/>
      <c r="B63" s="11" t="s">
        <v>213</v>
      </c>
      <c r="C63" s="11" t="s">
        <v>288</v>
      </c>
      <c r="D63" s="42" t="s">
        <v>194</v>
      </c>
      <c r="E63" s="22"/>
      <c r="F63" s="51"/>
      <c r="G63" s="43"/>
      <c r="H63" s="14"/>
      <c r="I63" s="53" t="s">
        <v>195</v>
      </c>
    </row>
    <row r="64" spans="1:9" ht="16.5" customHeight="1" x14ac:dyDescent="0.25">
      <c r="A64" s="104"/>
      <c r="B64" s="11" t="s">
        <v>214</v>
      </c>
      <c r="C64" s="14" t="s">
        <v>216</v>
      </c>
      <c r="D64" s="42" t="s">
        <v>235</v>
      </c>
      <c r="E64" s="22"/>
      <c r="F64" s="57"/>
      <c r="G64" s="43"/>
      <c r="H64" s="44"/>
      <c r="I64" s="45"/>
    </row>
    <row r="65" spans="1:9" ht="16.5" customHeight="1" x14ac:dyDescent="0.25">
      <c r="A65" s="104"/>
      <c r="B65" s="11" t="s">
        <v>215</v>
      </c>
      <c r="C65" s="14" t="s">
        <v>217</v>
      </c>
      <c r="D65" s="42" t="s">
        <v>236</v>
      </c>
      <c r="E65" s="22"/>
      <c r="F65" s="57"/>
      <c r="G65" s="43"/>
      <c r="H65" s="44"/>
      <c r="I65" s="45"/>
    </row>
    <row r="66" spans="1:9" ht="16.5" customHeight="1" x14ac:dyDescent="0.25">
      <c r="A66" s="104"/>
      <c r="B66" s="11" t="s">
        <v>219</v>
      </c>
      <c r="C66" s="14" t="s">
        <v>218</v>
      </c>
      <c r="D66" s="42" t="s">
        <v>237</v>
      </c>
      <c r="E66" s="22"/>
      <c r="F66" s="57"/>
      <c r="G66" s="43"/>
      <c r="H66" s="44"/>
      <c r="I66" s="45"/>
    </row>
    <row r="67" spans="1:9" ht="16.5" customHeight="1" x14ac:dyDescent="0.25">
      <c r="A67" s="104"/>
      <c r="B67" s="11" t="s">
        <v>289</v>
      </c>
      <c r="C67" s="14" t="s">
        <v>220</v>
      </c>
      <c r="D67" s="42" t="s">
        <v>238</v>
      </c>
      <c r="E67" s="22"/>
      <c r="F67" s="57"/>
      <c r="G67" s="43"/>
      <c r="H67" s="44"/>
      <c r="I67" s="45"/>
    </row>
    <row r="68" spans="1:9" ht="16.5" customHeight="1" x14ac:dyDescent="0.25">
      <c r="A68" s="105"/>
      <c r="B68" s="11" t="s">
        <v>290</v>
      </c>
      <c r="C68" s="14" t="s">
        <v>291</v>
      </c>
      <c r="D68" s="42" t="s">
        <v>292</v>
      </c>
      <c r="E68" s="22"/>
      <c r="F68" s="57"/>
      <c r="G68" s="43"/>
      <c r="H68" s="44"/>
      <c r="I68" s="45"/>
    </row>
    <row r="69" spans="1:9" ht="16.5" customHeight="1" x14ac:dyDescent="0.25">
      <c r="A69" s="124" t="s">
        <v>222</v>
      </c>
      <c r="B69" s="124"/>
      <c r="C69" s="124"/>
      <c r="D69" s="124"/>
      <c r="E69" s="124"/>
      <c r="F69" s="124"/>
      <c r="G69" s="124"/>
      <c r="H69" s="62">
        <f>SUM(H15:H68)</f>
        <v>3613800</v>
      </c>
      <c r="I69" s="63"/>
    </row>
    <row r="70" spans="1:9" ht="16.5" customHeight="1" x14ac:dyDescent="0.25">
      <c r="A70" s="124" t="s">
        <v>207</v>
      </c>
      <c r="B70" s="124"/>
      <c r="C70" s="124"/>
      <c r="D70" s="124"/>
      <c r="E70" s="124"/>
      <c r="F70" s="124"/>
      <c r="G70" s="124"/>
      <c r="H70" s="62">
        <f>H69*0.05</f>
        <v>180690</v>
      </c>
      <c r="I70" s="63" t="s">
        <v>304</v>
      </c>
    </row>
    <row r="71" spans="1:9" ht="18.75" x14ac:dyDescent="0.25">
      <c r="A71" s="101" t="s">
        <v>223</v>
      </c>
      <c r="B71" s="101"/>
      <c r="C71" s="101"/>
      <c r="D71" s="101"/>
      <c r="E71" s="101"/>
      <c r="F71" s="101"/>
      <c r="G71" s="101"/>
      <c r="H71" s="119">
        <f>SUM(H69:H70)</f>
        <v>3794490</v>
      </c>
      <c r="I71" s="120"/>
    </row>
    <row r="72" spans="1:9" ht="16.5" customHeight="1" x14ac:dyDescent="0.25">
      <c r="A72" s="101" t="s">
        <v>1</v>
      </c>
      <c r="B72" s="101"/>
      <c r="C72" s="101"/>
      <c r="D72" s="101"/>
      <c r="E72" s="101"/>
      <c r="F72" s="101"/>
      <c r="G72" s="101"/>
      <c r="H72" s="74">
        <f>H71*0.05</f>
        <v>189724.5</v>
      </c>
      <c r="I72" s="75" t="s">
        <v>224</v>
      </c>
    </row>
    <row r="73" spans="1:9" ht="16.5" customHeight="1" x14ac:dyDescent="0.25">
      <c r="A73" s="101" t="s">
        <v>2</v>
      </c>
      <c r="B73" s="101"/>
      <c r="C73" s="101"/>
      <c r="D73" s="101"/>
      <c r="E73" s="101"/>
      <c r="F73" s="101"/>
      <c r="G73" s="101"/>
      <c r="H73" s="76">
        <f>SUM(H71:H72)</f>
        <v>3984214.5</v>
      </c>
      <c r="I73" s="75"/>
    </row>
    <row r="75" spans="1:9" ht="24.95" customHeight="1" thickBot="1" x14ac:dyDescent="0.3">
      <c r="A75" s="125" t="s">
        <v>234</v>
      </c>
      <c r="B75" s="125"/>
      <c r="C75" s="125"/>
      <c r="D75" s="125"/>
      <c r="E75" s="125"/>
      <c r="F75" s="125"/>
      <c r="G75" s="125"/>
      <c r="H75" s="125"/>
      <c r="I75" s="125"/>
    </row>
    <row r="76" spans="1:9" ht="24.95" customHeight="1" x14ac:dyDescent="0.25">
      <c r="A76" s="68" t="s">
        <v>6</v>
      </c>
      <c r="B76" s="70" t="s">
        <v>77</v>
      </c>
      <c r="C76" s="70" t="s">
        <v>78</v>
      </c>
      <c r="D76" s="70" t="s">
        <v>59</v>
      </c>
      <c r="E76" s="73" t="s">
        <v>7</v>
      </c>
      <c r="F76" s="69" t="s">
        <v>8</v>
      </c>
      <c r="G76" s="72" t="s">
        <v>9</v>
      </c>
      <c r="H76" s="72" t="s">
        <v>10</v>
      </c>
      <c r="I76" s="71" t="s">
        <v>22</v>
      </c>
    </row>
    <row r="77" spans="1:9" ht="24.95" customHeight="1" x14ac:dyDescent="0.25">
      <c r="A77" s="123"/>
      <c r="B77" s="102" t="s">
        <v>74</v>
      </c>
      <c r="C77" s="102"/>
      <c r="D77" s="102"/>
      <c r="E77" s="77"/>
      <c r="F77" s="77"/>
      <c r="G77" s="77"/>
      <c r="H77" s="19">
        <f>SUM(G78:G81)</f>
        <v>327000</v>
      </c>
      <c r="I77" s="29" t="s">
        <v>113</v>
      </c>
    </row>
    <row r="78" spans="1:9" ht="16.5" customHeight="1" x14ac:dyDescent="0.25">
      <c r="A78" s="123"/>
      <c r="B78" s="11" t="s">
        <v>240</v>
      </c>
      <c r="C78" s="12" t="s">
        <v>299</v>
      </c>
      <c r="D78" s="42" t="s">
        <v>177</v>
      </c>
      <c r="E78" s="22">
        <v>250</v>
      </c>
      <c r="F78" s="30">
        <v>120</v>
      </c>
      <c r="G78" s="43">
        <f t="shared" ref="G78:G80" si="16">E78*F78</f>
        <v>30000</v>
      </c>
      <c r="H78" s="44"/>
      <c r="I78" s="45" t="s">
        <v>114</v>
      </c>
    </row>
    <row r="79" spans="1:9" s="25" customFormat="1" ht="16.5" customHeight="1" x14ac:dyDescent="0.25">
      <c r="A79" s="123"/>
      <c r="B79" s="11" t="s">
        <v>241</v>
      </c>
      <c r="C79" s="12" t="s">
        <v>300</v>
      </c>
      <c r="D79" s="42" t="s">
        <v>181</v>
      </c>
      <c r="E79" s="22">
        <v>15000</v>
      </c>
      <c r="F79" s="30">
        <v>3</v>
      </c>
      <c r="G79" s="43">
        <f t="shared" si="16"/>
        <v>45000</v>
      </c>
      <c r="H79" s="44"/>
      <c r="I79" s="45" t="s">
        <v>114</v>
      </c>
    </row>
    <row r="80" spans="1:9" s="25" customFormat="1" ht="16.5" customHeight="1" x14ac:dyDescent="0.25">
      <c r="A80" s="123"/>
      <c r="B80" s="11" t="s">
        <v>242</v>
      </c>
      <c r="C80" s="12" t="s">
        <v>300</v>
      </c>
      <c r="D80" s="42" t="s">
        <v>182</v>
      </c>
      <c r="E80" s="22">
        <v>100</v>
      </c>
      <c r="F80" s="30">
        <v>100</v>
      </c>
      <c r="G80" s="43">
        <f t="shared" si="16"/>
        <v>10000</v>
      </c>
      <c r="H80" s="44"/>
      <c r="I80" s="45" t="s">
        <v>114</v>
      </c>
    </row>
    <row r="81" spans="1:9" s="25" customFormat="1" ht="16.5" customHeight="1" x14ac:dyDescent="0.25">
      <c r="A81" s="123"/>
      <c r="B81" s="9" t="s">
        <v>303</v>
      </c>
      <c r="C81" s="10" t="s">
        <v>93</v>
      </c>
      <c r="D81" s="21" t="s">
        <v>101</v>
      </c>
      <c r="E81" s="22">
        <v>1210</v>
      </c>
      <c r="F81" s="23">
        <v>200</v>
      </c>
      <c r="G81" s="31">
        <f>SUM(E81*F81)</f>
        <v>242000</v>
      </c>
      <c r="H81" s="22"/>
      <c r="I81" s="36" t="s">
        <v>100</v>
      </c>
    </row>
  </sheetData>
  <mergeCells count="39">
    <mergeCell ref="A77:A81"/>
    <mergeCell ref="B47:D47"/>
    <mergeCell ref="A70:G70"/>
    <mergeCell ref="B62:D62"/>
    <mergeCell ref="A53:A58"/>
    <mergeCell ref="A69:G69"/>
    <mergeCell ref="A72:G72"/>
    <mergeCell ref="B53:D53"/>
    <mergeCell ref="B77:D77"/>
    <mergeCell ref="A75:I75"/>
    <mergeCell ref="A59:A61"/>
    <mergeCell ref="H9:I9"/>
    <mergeCell ref="H10:I10"/>
    <mergeCell ref="H7:I7"/>
    <mergeCell ref="H71:I71"/>
    <mergeCell ref="A21:A25"/>
    <mergeCell ref="B36:D36"/>
    <mergeCell ref="A36:A40"/>
    <mergeCell ref="A41:A46"/>
    <mergeCell ref="B41:D41"/>
    <mergeCell ref="A1:I1"/>
    <mergeCell ref="B15:D15"/>
    <mergeCell ref="B26:D26"/>
    <mergeCell ref="A15:A20"/>
    <mergeCell ref="B21:D21"/>
    <mergeCell ref="A26:A35"/>
    <mergeCell ref="A2:I2"/>
    <mergeCell ref="A4:A9"/>
    <mergeCell ref="A13:I13"/>
    <mergeCell ref="H3:I3"/>
    <mergeCell ref="H4:I4"/>
    <mergeCell ref="H5:I5"/>
    <mergeCell ref="H6:I6"/>
    <mergeCell ref="H8:I8"/>
    <mergeCell ref="A73:G73"/>
    <mergeCell ref="B59:D59"/>
    <mergeCell ref="A62:A68"/>
    <mergeCell ref="A71:G71"/>
    <mergeCell ref="A47:A52"/>
  </mergeCells>
  <phoneticPr fontId="2" type="noConversion"/>
  <pageMargins left="0.11811023622047245" right="0.11811023622047245" top="0.15748031496062992" bottom="0.19685039370078741" header="0.31496062992125984" footer="0.31496062992125984"/>
  <pageSetup paperSize="9" fitToWidth="0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view="pageBreakPreview" topLeftCell="A31" zoomScaleNormal="100" zoomScaleSheetLayoutView="100" workbookViewId="0">
      <selection activeCell="C59" sqref="C59"/>
    </sheetView>
  </sheetViews>
  <sheetFormatPr defaultRowHeight="13.5" x14ac:dyDescent="0.25"/>
  <cols>
    <col min="1" max="1" width="5" style="5" bestFit="1" customWidth="1"/>
    <col min="2" max="2" width="15.125" style="5" customWidth="1"/>
    <col min="3" max="3" width="17" style="79" customWidth="1"/>
    <col min="4" max="4" width="11" style="5" bestFit="1" customWidth="1"/>
    <col min="5" max="5" width="3.875" style="8" customWidth="1"/>
    <col min="6" max="6" width="16" style="5" bestFit="1" customWidth="1"/>
    <col min="7" max="7" width="13.875" style="5" bestFit="1" customWidth="1"/>
    <col min="8" max="8" width="21.625" style="79" bestFit="1" customWidth="1"/>
    <col min="9" max="16384" width="9" style="5"/>
  </cols>
  <sheetData>
    <row r="1" spans="1:8" s="90" customFormat="1" x14ac:dyDescent="0.25">
      <c r="A1" s="6" t="s">
        <v>35</v>
      </c>
      <c r="B1" s="6" t="s">
        <v>36</v>
      </c>
      <c r="C1" s="6" t="s">
        <v>37</v>
      </c>
      <c r="D1" s="6" t="s">
        <v>38</v>
      </c>
      <c r="E1" s="6" t="s">
        <v>39</v>
      </c>
      <c r="F1" s="6" t="s">
        <v>40</v>
      </c>
      <c r="G1" s="6" t="s">
        <v>41</v>
      </c>
      <c r="H1" s="6" t="s">
        <v>42</v>
      </c>
    </row>
    <row r="2" spans="1:8" x14ac:dyDescent="0.25">
      <c r="A2" s="91">
        <v>1</v>
      </c>
      <c r="B2" s="1" t="s">
        <v>43</v>
      </c>
      <c r="C2" s="78" t="s">
        <v>44</v>
      </c>
      <c r="D2" s="3">
        <v>3000</v>
      </c>
      <c r="E2" s="4">
        <v>1</v>
      </c>
      <c r="F2" s="3" t="s">
        <v>52</v>
      </c>
      <c r="G2" s="3">
        <f t="shared" ref="G2:G10" si="0">D2*E2</f>
        <v>3000</v>
      </c>
      <c r="H2" s="78" t="s">
        <v>261</v>
      </c>
    </row>
    <row r="3" spans="1:8" x14ac:dyDescent="0.25">
      <c r="A3" s="91">
        <v>2</v>
      </c>
      <c r="B3" s="2" t="s">
        <v>23</v>
      </c>
      <c r="C3" s="78" t="s">
        <v>45</v>
      </c>
      <c r="D3" s="3">
        <v>18000</v>
      </c>
      <c r="E3" s="4">
        <v>1</v>
      </c>
      <c r="F3" s="3" t="s">
        <v>52</v>
      </c>
      <c r="G3" s="3">
        <f t="shared" si="0"/>
        <v>18000</v>
      </c>
      <c r="H3" s="78" t="s">
        <v>261</v>
      </c>
    </row>
    <row r="4" spans="1:8" x14ac:dyDescent="0.25">
      <c r="A4" s="91">
        <v>3</v>
      </c>
      <c r="B4" s="1" t="s">
        <v>24</v>
      </c>
      <c r="C4" s="78" t="s">
        <v>45</v>
      </c>
      <c r="D4" s="3">
        <v>3000</v>
      </c>
      <c r="E4" s="4">
        <v>1</v>
      </c>
      <c r="F4" s="3" t="s">
        <v>52</v>
      </c>
      <c r="G4" s="3">
        <f t="shared" si="0"/>
        <v>3000</v>
      </c>
      <c r="H4" s="78" t="s">
        <v>261</v>
      </c>
    </row>
    <row r="5" spans="1:8" x14ac:dyDescent="0.25">
      <c r="A5" s="91">
        <v>4</v>
      </c>
      <c r="B5" s="2" t="s">
        <v>25</v>
      </c>
      <c r="C5" s="78" t="s">
        <v>45</v>
      </c>
      <c r="D5" s="3">
        <v>18000</v>
      </c>
      <c r="E5" s="4">
        <v>1</v>
      </c>
      <c r="F5" s="3" t="s">
        <v>52</v>
      </c>
      <c r="G5" s="3">
        <f t="shared" si="0"/>
        <v>18000</v>
      </c>
      <c r="H5" s="78" t="s">
        <v>261</v>
      </c>
    </row>
    <row r="6" spans="1:8" x14ac:dyDescent="0.25">
      <c r="A6" s="91">
        <v>5</v>
      </c>
      <c r="B6" s="2" t="s">
        <v>26</v>
      </c>
      <c r="C6" s="78" t="s">
        <v>45</v>
      </c>
      <c r="D6" s="3">
        <v>6000</v>
      </c>
      <c r="E6" s="4">
        <v>1</v>
      </c>
      <c r="F6" s="3" t="s">
        <v>52</v>
      </c>
      <c r="G6" s="3">
        <f t="shared" si="0"/>
        <v>6000</v>
      </c>
      <c r="H6" s="78" t="s">
        <v>261</v>
      </c>
    </row>
    <row r="7" spans="1:8" x14ac:dyDescent="0.25">
      <c r="A7" s="91">
        <v>6</v>
      </c>
      <c r="B7" s="2" t="s">
        <v>27</v>
      </c>
      <c r="C7" s="78" t="s">
        <v>45</v>
      </c>
      <c r="D7" s="3">
        <v>6000</v>
      </c>
      <c r="E7" s="4">
        <v>1</v>
      </c>
      <c r="F7" s="3" t="s">
        <v>52</v>
      </c>
      <c r="G7" s="3">
        <f t="shared" si="0"/>
        <v>6000</v>
      </c>
      <c r="H7" s="78" t="s">
        <v>261</v>
      </c>
    </row>
    <row r="8" spans="1:8" x14ac:dyDescent="0.25">
      <c r="A8" s="91">
        <v>7</v>
      </c>
      <c r="B8" s="1" t="s">
        <v>34</v>
      </c>
      <c r="C8" s="78" t="s">
        <v>45</v>
      </c>
      <c r="D8" s="3">
        <v>36000</v>
      </c>
      <c r="E8" s="4">
        <v>1</v>
      </c>
      <c r="F8" s="3" t="s">
        <v>52</v>
      </c>
      <c r="G8" s="3">
        <f t="shared" si="0"/>
        <v>36000</v>
      </c>
      <c r="H8" s="78" t="s">
        <v>260</v>
      </c>
    </row>
    <row r="9" spans="1:8" x14ac:dyDescent="0.25">
      <c r="A9" s="91">
        <v>8</v>
      </c>
      <c r="B9" s="1" t="s">
        <v>53</v>
      </c>
      <c r="C9" s="78" t="s">
        <v>45</v>
      </c>
      <c r="D9" s="3">
        <v>10200</v>
      </c>
      <c r="E9" s="4">
        <v>1</v>
      </c>
      <c r="F9" s="3" t="s">
        <v>52</v>
      </c>
      <c r="G9" s="3">
        <f t="shared" ref="G9" si="1">D9*E9</f>
        <v>10200</v>
      </c>
      <c r="H9" s="78" t="s">
        <v>258</v>
      </c>
    </row>
    <row r="10" spans="1:8" x14ac:dyDescent="0.25">
      <c r="A10" s="91">
        <v>9</v>
      </c>
      <c r="B10" s="2" t="s">
        <v>28</v>
      </c>
      <c r="C10" s="78" t="s">
        <v>45</v>
      </c>
      <c r="D10" s="3">
        <v>81000</v>
      </c>
      <c r="E10" s="4">
        <v>1</v>
      </c>
      <c r="F10" s="3" t="s">
        <v>52</v>
      </c>
      <c r="G10" s="3">
        <f t="shared" si="0"/>
        <v>81000</v>
      </c>
      <c r="H10" s="78" t="s">
        <v>259</v>
      </c>
    </row>
    <row r="11" spans="1:8" s="98" customFormat="1" ht="16.5" x14ac:dyDescent="0.25">
      <c r="A11" s="93"/>
      <c r="B11" s="93"/>
      <c r="C11" s="94"/>
      <c r="D11" s="95"/>
      <c r="E11" s="96"/>
      <c r="F11" s="95" t="s">
        <v>46</v>
      </c>
      <c r="G11" s="97">
        <f>SUM(G2:G10)</f>
        <v>181200</v>
      </c>
      <c r="H11" s="80"/>
    </row>
    <row r="12" spans="1:8" x14ac:dyDescent="0.25">
      <c r="A12" s="7"/>
      <c r="B12" s="7"/>
      <c r="C12" s="81"/>
      <c r="D12" s="7"/>
      <c r="F12" s="7"/>
      <c r="G12" s="7"/>
      <c r="H12" s="81"/>
    </row>
    <row r="13" spans="1:8" s="90" customFormat="1" x14ac:dyDescent="0.25">
      <c r="A13" s="6" t="s">
        <v>47</v>
      </c>
      <c r="B13" s="6" t="s">
        <v>17</v>
      </c>
      <c r="C13" s="6" t="s">
        <v>18</v>
      </c>
      <c r="D13" s="6" t="s">
        <v>19</v>
      </c>
      <c r="E13" s="6" t="s">
        <v>8</v>
      </c>
      <c r="F13" s="6" t="s">
        <v>20</v>
      </c>
      <c r="G13" s="6" t="s">
        <v>21</v>
      </c>
      <c r="H13" s="6" t="s">
        <v>22</v>
      </c>
    </row>
    <row r="14" spans="1:8" x14ac:dyDescent="0.25">
      <c r="A14" s="91">
        <v>1</v>
      </c>
      <c r="B14" s="1" t="s">
        <v>43</v>
      </c>
      <c r="C14" s="78" t="s">
        <v>48</v>
      </c>
      <c r="D14" s="3">
        <v>5000</v>
      </c>
      <c r="E14" s="4">
        <v>2</v>
      </c>
      <c r="F14" s="3" t="s">
        <v>52</v>
      </c>
      <c r="G14" s="3">
        <f t="shared" ref="G14:G26" si="2">D14*E14</f>
        <v>10000</v>
      </c>
      <c r="H14" s="78" t="s">
        <v>262</v>
      </c>
    </row>
    <row r="15" spans="1:8" x14ac:dyDescent="0.25">
      <c r="A15" s="91">
        <v>2</v>
      </c>
      <c r="B15" s="2" t="s">
        <v>23</v>
      </c>
      <c r="C15" s="78" t="s">
        <v>48</v>
      </c>
      <c r="D15" s="3">
        <v>30000</v>
      </c>
      <c r="E15" s="4">
        <v>2</v>
      </c>
      <c r="F15" s="3" t="s">
        <v>52</v>
      </c>
      <c r="G15" s="3">
        <f t="shared" si="2"/>
        <v>60000</v>
      </c>
      <c r="H15" s="78" t="s">
        <v>262</v>
      </c>
    </row>
    <row r="16" spans="1:8" x14ac:dyDescent="0.25">
      <c r="A16" s="91">
        <v>3</v>
      </c>
      <c r="B16" s="1" t="s">
        <v>24</v>
      </c>
      <c r="C16" s="78" t="s">
        <v>48</v>
      </c>
      <c r="D16" s="3">
        <v>5000</v>
      </c>
      <c r="E16" s="4">
        <v>2</v>
      </c>
      <c r="F16" s="3" t="s">
        <v>52</v>
      </c>
      <c r="G16" s="3">
        <f t="shared" si="2"/>
        <v>10000</v>
      </c>
      <c r="H16" s="78" t="s">
        <v>262</v>
      </c>
    </row>
    <row r="17" spans="1:8" x14ac:dyDescent="0.25">
      <c r="A17" s="91">
        <v>4</v>
      </c>
      <c r="B17" s="2" t="s">
        <v>25</v>
      </c>
      <c r="C17" s="78" t="s">
        <v>48</v>
      </c>
      <c r="D17" s="3">
        <v>30000</v>
      </c>
      <c r="E17" s="4">
        <v>2</v>
      </c>
      <c r="F17" s="3" t="s">
        <v>52</v>
      </c>
      <c r="G17" s="3">
        <f t="shared" si="2"/>
        <v>60000</v>
      </c>
      <c r="H17" s="78" t="s">
        <v>262</v>
      </c>
    </row>
    <row r="18" spans="1:8" x14ac:dyDescent="0.25">
      <c r="A18" s="91">
        <v>5</v>
      </c>
      <c r="B18" s="2" t="s">
        <v>26</v>
      </c>
      <c r="C18" s="78" t="s">
        <v>48</v>
      </c>
      <c r="D18" s="3">
        <v>5000</v>
      </c>
      <c r="E18" s="4">
        <v>2</v>
      </c>
      <c r="F18" s="3" t="s">
        <v>52</v>
      </c>
      <c r="G18" s="3">
        <f t="shared" si="2"/>
        <v>10000</v>
      </c>
      <c r="H18" s="78" t="s">
        <v>262</v>
      </c>
    </row>
    <row r="19" spans="1:8" x14ac:dyDescent="0.25">
      <c r="A19" s="91">
        <v>6</v>
      </c>
      <c r="B19" s="2" t="s">
        <v>27</v>
      </c>
      <c r="C19" s="78" t="s">
        <v>48</v>
      </c>
      <c r="D19" s="3">
        <v>5000</v>
      </c>
      <c r="E19" s="4">
        <v>1</v>
      </c>
      <c r="F19" s="3" t="s">
        <v>52</v>
      </c>
      <c r="G19" s="3">
        <f t="shared" si="2"/>
        <v>5000</v>
      </c>
      <c r="H19" s="78" t="s">
        <v>262</v>
      </c>
    </row>
    <row r="20" spans="1:8" x14ac:dyDescent="0.25">
      <c r="A20" s="91">
        <v>7</v>
      </c>
      <c r="B20" s="2" t="s">
        <v>30</v>
      </c>
      <c r="C20" s="78" t="s">
        <v>48</v>
      </c>
      <c r="D20" s="3">
        <v>16000</v>
      </c>
      <c r="E20" s="4">
        <v>2</v>
      </c>
      <c r="F20" s="3" t="s">
        <v>52</v>
      </c>
      <c r="G20" s="3">
        <f t="shared" si="2"/>
        <v>32000</v>
      </c>
      <c r="H20" s="78" t="s">
        <v>263</v>
      </c>
    </row>
    <row r="21" spans="1:8" x14ac:dyDescent="0.25">
      <c r="A21" s="91">
        <v>8</v>
      </c>
      <c r="B21" s="2" t="s">
        <v>31</v>
      </c>
      <c r="C21" s="78" t="s">
        <v>48</v>
      </c>
      <c r="D21" s="3">
        <v>20000</v>
      </c>
      <c r="E21" s="4">
        <v>2</v>
      </c>
      <c r="F21" s="3" t="s">
        <v>52</v>
      </c>
      <c r="G21" s="3">
        <f t="shared" si="2"/>
        <v>40000</v>
      </c>
      <c r="H21" s="78" t="s">
        <v>264</v>
      </c>
    </row>
    <row r="22" spans="1:8" x14ac:dyDescent="0.25">
      <c r="A22" s="91">
        <v>9</v>
      </c>
      <c r="B22" s="2" t="s">
        <v>32</v>
      </c>
      <c r="C22" s="78" t="s">
        <v>48</v>
      </c>
      <c r="D22" s="3">
        <v>20000</v>
      </c>
      <c r="E22" s="4">
        <v>2</v>
      </c>
      <c r="F22" s="3" t="s">
        <v>52</v>
      </c>
      <c r="G22" s="3">
        <f t="shared" si="2"/>
        <v>40000</v>
      </c>
      <c r="H22" s="78" t="s">
        <v>265</v>
      </c>
    </row>
    <row r="23" spans="1:8" x14ac:dyDescent="0.25">
      <c r="A23" s="91">
        <v>10</v>
      </c>
      <c r="B23" s="2" t="s">
        <v>33</v>
      </c>
      <c r="C23" s="78" t="s">
        <v>48</v>
      </c>
      <c r="D23" s="3">
        <v>16000</v>
      </c>
      <c r="E23" s="4">
        <v>2</v>
      </c>
      <c r="F23" s="3" t="s">
        <v>52</v>
      </c>
      <c r="G23" s="3">
        <f t="shared" si="2"/>
        <v>32000</v>
      </c>
      <c r="H23" s="78" t="s">
        <v>266</v>
      </c>
    </row>
    <row r="24" spans="1:8" x14ac:dyDescent="0.25">
      <c r="A24" s="91">
        <v>11</v>
      </c>
      <c r="B24" s="2" t="s">
        <v>29</v>
      </c>
      <c r="C24" s="78" t="s">
        <v>48</v>
      </c>
      <c r="D24" s="3">
        <v>24000</v>
      </c>
      <c r="E24" s="4">
        <v>2</v>
      </c>
      <c r="F24" s="3" t="s">
        <v>52</v>
      </c>
      <c r="G24" s="3">
        <f t="shared" si="2"/>
        <v>48000</v>
      </c>
      <c r="H24" s="78" t="s">
        <v>267</v>
      </c>
    </row>
    <row r="25" spans="1:8" x14ac:dyDescent="0.25">
      <c r="A25" s="91">
        <v>12</v>
      </c>
      <c r="B25" s="1" t="s">
        <v>53</v>
      </c>
      <c r="C25" s="78" t="s">
        <v>48</v>
      </c>
      <c r="D25" s="3">
        <v>17000</v>
      </c>
      <c r="E25" s="4">
        <v>2</v>
      </c>
      <c r="F25" s="3" t="s">
        <v>52</v>
      </c>
      <c r="G25" s="3">
        <f t="shared" si="2"/>
        <v>34000</v>
      </c>
      <c r="H25" s="78" t="s">
        <v>258</v>
      </c>
    </row>
    <row r="26" spans="1:8" x14ac:dyDescent="0.25">
      <c r="A26" s="91">
        <v>13</v>
      </c>
      <c r="B26" s="2" t="s">
        <v>28</v>
      </c>
      <c r="C26" s="78" t="s">
        <v>50</v>
      </c>
      <c r="D26" s="3">
        <v>135000</v>
      </c>
      <c r="E26" s="4">
        <v>1</v>
      </c>
      <c r="F26" s="3" t="s">
        <v>52</v>
      </c>
      <c r="G26" s="3">
        <f t="shared" si="2"/>
        <v>135000</v>
      </c>
      <c r="H26" s="78" t="s">
        <v>51</v>
      </c>
    </row>
    <row r="27" spans="1:8" s="98" customFormat="1" ht="16.5" x14ac:dyDescent="0.25">
      <c r="A27" s="93"/>
      <c r="B27" s="93"/>
      <c r="C27" s="94"/>
      <c r="D27" s="95"/>
      <c r="E27" s="96"/>
      <c r="F27" s="95" t="s">
        <v>49</v>
      </c>
      <c r="G27" s="97">
        <f>SUM(G14:G26)</f>
        <v>516000</v>
      </c>
      <c r="H27" s="80"/>
    </row>
    <row r="29" spans="1:8" s="90" customFormat="1" x14ac:dyDescent="0.25">
      <c r="A29" s="6" t="s">
        <v>54</v>
      </c>
      <c r="B29" s="6" t="s">
        <v>36</v>
      </c>
      <c r="C29" s="6" t="s">
        <v>37</v>
      </c>
      <c r="D29" s="6" t="s">
        <v>38</v>
      </c>
      <c r="E29" s="6" t="s">
        <v>39</v>
      </c>
      <c r="F29" s="6" t="s">
        <v>40</v>
      </c>
      <c r="G29" s="6" t="s">
        <v>41</v>
      </c>
      <c r="H29" s="6" t="s">
        <v>42</v>
      </c>
    </row>
    <row r="30" spans="1:8" x14ac:dyDescent="0.25">
      <c r="A30" s="91">
        <v>1</v>
      </c>
      <c r="B30" s="1" t="s">
        <v>43</v>
      </c>
      <c r="C30" s="78" t="s">
        <v>56</v>
      </c>
      <c r="D30" s="3">
        <v>3000</v>
      </c>
      <c r="E30" s="4">
        <v>1</v>
      </c>
      <c r="F30" s="3" t="s">
        <v>52</v>
      </c>
      <c r="G30" s="3">
        <f t="shared" ref="G30:G37" si="3">D30*E30</f>
        <v>3000</v>
      </c>
      <c r="H30" s="78" t="s">
        <v>268</v>
      </c>
    </row>
    <row r="31" spans="1:8" x14ac:dyDescent="0.25">
      <c r="A31" s="91">
        <v>2</v>
      </c>
      <c r="B31" s="2" t="s">
        <v>23</v>
      </c>
      <c r="C31" s="78" t="s">
        <v>56</v>
      </c>
      <c r="D31" s="3">
        <v>18000</v>
      </c>
      <c r="E31" s="4">
        <v>1</v>
      </c>
      <c r="F31" s="3" t="s">
        <v>52</v>
      </c>
      <c r="G31" s="3">
        <f t="shared" si="3"/>
        <v>18000</v>
      </c>
      <c r="H31" s="78" t="s">
        <v>268</v>
      </c>
    </row>
    <row r="32" spans="1:8" x14ac:dyDescent="0.25">
      <c r="A32" s="91">
        <v>3</v>
      </c>
      <c r="B32" s="1" t="s">
        <v>24</v>
      </c>
      <c r="C32" s="78" t="s">
        <v>56</v>
      </c>
      <c r="D32" s="3">
        <v>3000</v>
      </c>
      <c r="E32" s="4">
        <v>1</v>
      </c>
      <c r="F32" s="3" t="s">
        <v>52</v>
      </c>
      <c r="G32" s="3">
        <f t="shared" si="3"/>
        <v>3000</v>
      </c>
      <c r="H32" s="78" t="s">
        <v>268</v>
      </c>
    </row>
    <row r="33" spans="1:8" x14ac:dyDescent="0.25">
      <c r="A33" s="91">
        <v>4</v>
      </c>
      <c r="B33" s="2" t="s">
        <v>25</v>
      </c>
      <c r="C33" s="78" t="s">
        <v>56</v>
      </c>
      <c r="D33" s="3">
        <v>18000</v>
      </c>
      <c r="E33" s="4">
        <v>1</v>
      </c>
      <c r="F33" s="3" t="s">
        <v>52</v>
      </c>
      <c r="G33" s="3">
        <f t="shared" si="3"/>
        <v>18000</v>
      </c>
      <c r="H33" s="78" t="s">
        <v>268</v>
      </c>
    </row>
    <row r="34" spans="1:8" x14ac:dyDescent="0.25">
      <c r="A34" s="91">
        <v>5</v>
      </c>
      <c r="B34" s="2" t="s">
        <v>26</v>
      </c>
      <c r="C34" s="78" t="s">
        <v>56</v>
      </c>
      <c r="D34" s="3">
        <v>6000</v>
      </c>
      <c r="E34" s="4">
        <v>1</v>
      </c>
      <c r="F34" s="3" t="s">
        <v>52</v>
      </c>
      <c r="G34" s="3">
        <f t="shared" si="3"/>
        <v>6000</v>
      </c>
      <c r="H34" s="78" t="s">
        <v>268</v>
      </c>
    </row>
    <row r="35" spans="1:8" x14ac:dyDescent="0.25">
      <c r="A35" s="91">
        <v>6</v>
      </c>
      <c r="B35" s="2" t="s">
        <v>27</v>
      </c>
      <c r="C35" s="78" t="s">
        <v>56</v>
      </c>
      <c r="D35" s="3">
        <v>6000</v>
      </c>
      <c r="E35" s="4">
        <v>1</v>
      </c>
      <c r="F35" s="3" t="s">
        <v>52</v>
      </c>
      <c r="G35" s="3">
        <f t="shared" si="3"/>
        <v>6000</v>
      </c>
      <c r="H35" s="78" t="s">
        <v>268</v>
      </c>
    </row>
    <row r="36" spans="1:8" x14ac:dyDescent="0.25">
      <c r="A36" s="91">
        <v>7</v>
      </c>
      <c r="B36" s="1" t="s">
        <v>34</v>
      </c>
      <c r="C36" s="78" t="s">
        <v>56</v>
      </c>
      <c r="D36" s="3">
        <v>36000</v>
      </c>
      <c r="E36" s="4">
        <v>1</v>
      </c>
      <c r="F36" s="3" t="s">
        <v>52</v>
      </c>
      <c r="G36" s="3">
        <f t="shared" si="3"/>
        <v>36000</v>
      </c>
      <c r="H36" s="78" t="s">
        <v>269</v>
      </c>
    </row>
    <row r="37" spans="1:8" x14ac:dyDescent="0.25">
      <c r="A37" s="91">
        <v>8</v>
      </c>
      <c r="B37" s="1" t="s">
        <v>53</v>
      </c>
      <c r="C37" s="78" t="s">
        <v>56</v>
      </c>
      <c r="D37" s="3">
        <v>10200</v>
      </c>
      <c r="E37" s="4">
        <v>1</v>
      </c>
      <c r="F37" s="3" t="s">
        <v>52</v>
      </c>
      <c r="G37" s="3">
        <f t="shared" si="3"/>
        <v>10200</v>
      </c>
      <c r="H37" s="78" t="s">
        <v>270</v>
      </c>
    </row>
    <row r="38" spans="1:8" s="98" customFormat="1" ht="16.5" x14ac:dyDescent="0.25">
      <c r="A38" s="93"/>
      <c r="B38" s="93"/>
      <c r="C38" s="94"/>
      <c r="D38" s="95"/>
      <c r="E38" s="96"/>
      <c r="F38" s="95" t="s">
        <v>55</v>
      </c>
      <c r="G38" s="97">
        <f>SUM(G30:G37)</f>
        <v>100200</v>
      </c>
      <c r="H38" s="80"/>
    </row>
    <row r="40" spans="1:8" s="90" customFormat="1" x14ac:dyDescent="0.25">
      <c r="A40" s="6" t="s">
        <v>106</v>
      </c>
      <c r="B40" s="6" t="s">
        <v>36</v>
      </c>
      <c r="C40" s="6" t="s">
        <v>37</v>
      </c>
      <c r="D40" s="6" t="s">
        <v>38</v>
      </c>
      <c r="E40" s="6" t="s">
        <v>39</v>
      </c>
      <c r="F40" s="6" t="s">
        <v>40</v>
      </c>
      <c r="G40" s="6" t="s">
        <v>41</v>
      </c>
      <c r="H40" s="6" t="s">
        <v>42</v>
      </c>
    </row>
    <row r="41" spans="1:8" x14ac:dyDescent="0.25">
      <c r="A41" s="91">
        <v>1</v>
      </c>
      <c r="B41" s="1" t="s">
        <v>119</v>
      </c>
      <c r="C41" s="78" t="s">
        <v>108</v>
      </c>
      <c r="D41" s="3">
        <v>8000</v>
      </c>
      <c r="E41" s="4">
        <v>2</v>
      </c>
      <c r="F41" s="3" t="s">
        <v>110</v>
      </c>
      <c r="G41" s="3">
        <f t="shared" ref="G41:G42" si="4">D41*E41</f>
        <v>16000</v>
      </c>
      <c r="H41" s="78"/>
    </row>
    <row r="42" spans="1:8" x14ac:dyDescent="0.25">
      <c r="A42" s="91">
        <v>2</v>
      </c>
      <c r="B42" s="1" t="s">
        <v>112</v>
      </c>
      <c r="C42" s="78" t="s">
        <v>108</v>
      </c>
      <c r="D42" s="3">
        <v>4000</v>
      </c>
      <c r="E42" s="4">
        <v>2</v>
      </c>
      <c r="F42" s="3" t="s">
        <v>109</v>
      </c>
      <c r="G42" s="3">
        <f t="shared" si="4"/>
        <v>8000</v>
      </c>
      <c r="H42" s="78" t="s">
        <v>111</v>
      </c>
    </row>
    <row r="43" spans="1:8" s="98" customFormat="1" ht="16.5" x14ac:dyDescent="0.25">
      <c r="A43" s="93"/>
      <c r="B43" s="93"/>
      <c r="C43" s="94"/>
      <c r="D43" s="95"/>
      <c r="E43" s="96"/>
      <c r="F43" s="95" t="s">
        <v>107</v>
      </c>
      <c r="G43" s="97">
        <f>SUM(G41:G42)</f>
        <v>24000</v>
      </c>
      <c r="H43" s="80"/>
    </row>
    <row r="45" spans="1:8" s="90" customFormat="1" x14ac:dyDescent="0.25">
      <c r="A45" s="6" t="s">
        <v>131</v>
      </c>
      <c r="B45" s="6" t="s">
        <v>172</v>
      </c>
      <c r="C45" s="6" t="s">
        <v>173</v>
      </c>
      <c r="D45" s="6" t="s">
        <v>38</v>
      </c>
      <c r="E45" s="6" t="s">
        <v>39</v>
      </c>
      <c r="F45" s="6" t="s">
        <v>40</v>
      </c>
      <c r="G45" s="6" t="s">
        <v>41</v>
      </c>
      <c r="H45" s="6" t="s">
        <v>42</v>
      </c>
    </row>
    <row r="46" spans="1:8" ht="24" x14ac:dyDescent="0.25">
      <c r="A46" s="91">
        <v>1</v>
      </c>
      <c r="B46" s="1" t="s">
        <v>63</v>
      </c>
      <c r="C46" s="78" t="s">
        <v>65</v>
      </c>
      <c r="D46" s="3">
        <v>60000</v>
      </c>
      <c r="E46" s="92">
        <v>2</v>
      </c>
      <c r="F46" s="3" t="s">
        <v>132</v>
      </c>
      <c r="G46" s="3">
        <f t="shared" ref="G46:G55" si="5">D46*E46</f>
        <v>120000</v>
      </c>
      <c r="H46" s="24" t="s">
        <v>271</v>
      </c>
    </row>
    <row r="47" spans="1:8" x14ac:dyDescent="0.25">
      <c r="A47" s="91">
        <v>2</v>
      </c>
      <c r="B47" s="2" t="s">
        <v>63</v>
      </c>
      <c r="C47" s="78" t="s">
        <v>66</v>
      </c>
      <c r="D47" s="3">
        <v>7000</v>
      </c>
      <c r="E47" s="92">
        <v>2</v>
      </c>
      <c r="F47" s="3" t="s">
        <v>132</v>
      </c>
      <c r="G47" s="3">
        <f t="shared" si="5"/>
        <v>14000</v>
      </c>
      <c r="H47" s="24" t="s">
        <v>272</v>
      </c>
    </row>
    <row r="48" spans="1:8" ht="24" x14ac:dyDescent="0.25">
      <c r="A48" s="91">
        <v>3</v>
      </c>
      <c r="B48" s="1" t="s">
        <v>63</v>
      </c>
      <c r="C48" s="78" t="s">
        <v>67</v>
      </c>
      <c r="D48" s="3">
        <v>18000</v>
      </c>
      <c r="E48" s="92">
        <v>2</v>
      </c>
      <c r="F48" s="3" t="s">
        <v>132</v>
      </c>
      <c r="G48" s="3">
        <f t="shared" si="5"/>
        <v>36000</v>
      </c>
      <c r="H48" s="24" t="s">
        <v>69</v>
      </c>
    </row>
    <row r="49" spans="1:8" x14ac:dyDescent="0.25">
      <c r="A49" s="91">
        <v>4</v>
      </c>
      <c r="B49" s="2" t="s">
        <v>63</v>
      </c>
      <c r="C49" s="78" t="s">
        <v>71</v>
      </c>
      <c r="D49" s="3">
        <v>1000</v>
      </c>
      <c r="E49" s="92">
        <v>6</v>
      </c>
      <c r="F49" s="3" t="s">
        <v>136</v>
      </c>
      <c r="G49" s="3">
        <f t="shared" si="5"/>
        <v>6000</v>
      </c>
      <c r="H49" s="24" t="s">
        <v>273</v>
      </c>
    </row>
    <row r="50" spans="1:8" x14ac:dyDescent="0.25">
      <c r="A50" s="91">
        <v>5</v>
      </c>
      <c r="B50" s="2" t="s">
        <v>63</v>
      </c>
      <c r="C50" s="78" t="s">
        <v>72</v>
      </c>
      <c r="D50" s="3">
        <v>300</v>
      </c>
      <c r="E50" s="92">
        <v>2</v>
      </c>
      <c r="F50" s="3" t="s">
        <v>136</v>
      </c>
      <c r="G50" s="3">
        <f t="shared" si="5"/>
        <v>600</v>
      </c>
      <c r="H50" s="24" t="s">
        <v>274</v>
      </c>
    </row>
    <row r="51" spans="1:8" x14ac:dyDescent="0.25">
      <c r="A51" s="91">
        <v>6</v>
      </c>
      <c r="B51" s="2" t="s">
        <v>63</v>
      </c>
      <c r="C51" s="78" t="s">
        <v>83</v>
      </c>
      <c r="D51" s="3">
        <v>1000</v>
      </c>
      <c r="E51" s="92">
        <v>2</v>
      </c>
      <c r="F51" s="3" t="s">
        <v>132</v>
      </c>
      <c r="G51" s="3">
        <f t="shared" si="5"/>
        <v>2000</v>
      </c>
      <c r="H51" s="24"/>
    </row>
    <row r="52" spans="1:8" x14ac:dyDescent="0.25">
      <c r="A52" s="91">
        <v>7</v>
      </c>
      <c r="B52" s="2" t="s">
        <v>63</v>
      </c>
      <c r="C52" s="78" t="s">
        <v>80</v>
      </c>
      <c r="D52" s="3">
        <v>5000</v>
      </c>
      <c r="E52" s="92">
        <v>2</v>
      </c>
      <c r="F52" s="3" t="s">
        <v>133</v>
      </c>
      <c r="G52" s="3">
        <f t="shared" si="5"/>
        <v>10000</v>
      </c>
      <c r="H52" s="24" t="s">
        <v>82</v>
      </c>
    </row>
    <row r="53" spans="1:8" x14ac:dyDescent="0.25">
      <c r="A53" s="91">
        <v>8</v>
      </c>
      <c r="B53" s="1" t="s">
        <v>62</v>
      </c>
      <c r="C53" s="78" t="s">
        <v>65</v>
      </c>
      <c r="D53" s="3">
        <v>25000</v>
      </c>
      <c r="E53" s="92">
        <v>10</v>
      </c>
      <c r="F53" s="3" t="s">
        <v>132</v>
      </c>
      <c r="G53" s="3">
        <f t="shared" si="5"/>
        <v>250000</v>
      </c>
      <c r="H53" s="24" t="s">
        <v>275</v>
      </c>
    </row>
    <row r="54" spans="1:8" ht="24" x14ac:dyDescent="0.25">
      <c r="A54" s="91">
        <v>9</v>
      </c>
      <c r="B54" s="1" t="s">
        <v>62</v>
      </c>
      <c r="C54" s="78" t="s">
        <v>66</v>
      </c>
      <c r="D54" s="3">
        <v>0</v>
      </c>
      <c r="E54" s="92">
        <v>10</v>
      </c>
      <c r="F54" s="3" t="s">
        <v>132</v>
      </c>
      <c r="G54" s="3">
        <f t="shared" si="5"/>
        <v>0</v>
      </c>
      <c r="H54" s="24" t="s">
        <v>68</v>
      </c>
    </row>
    <row r="55" spans="1:8" x14ac:dyDescent="0.25">
      <c r="A55" s="91">
        <v>10</v>
      </c>
      <c r="B55" s="1" t="s">
        <v>62</v>
      </c>
      <c r="C55" s="78" t="s">
        <v>67</v>
      </c>
      <c r="D55" s="3">
        <v>1000</v>
      </c>
      <c r="E55" s="92">
        <v>10</v>
      </c>
      <c r="F55" s="3" t="s">
        <v>132</v>
      </c>
      <c r="G55" s="3">
        <f t="shared" si="5"/>
        <v>10000</v>
      </c>
      <c r="H55" s="24" t="s">
        <v>70</v>
      </c>
    </row>
    <row r="56" spans="1:8" x14ac:dyDescent="0.25">
      <c r="A56" s="91">
        <v>11</v>
      </c>
      <c r="B56" s="1" t="s">
        <v>62</v>
      </c>
      <c r="C56" s="78" t="s">
        <v>71</v>
      </c>
      <c r="D56" s="3">
        <v>1000</v>
      </c>
      <c r="E56" s="92">
        <v>10</v>
      </c>
      <c r="F56" s="3" t="s">
        <v>136</v>
      </c>
      <c r="G56" s="3">
        <f t="shared" ref="G56:G66" si="6">D56*E56</f>
        <v>10000</v>
      </c>
      <c r="H56" s="24" t="s">
        <v>73</v>
      </c>
    </row>
    <row r="57" spans="1:8" x14ac:dyDescent="0.25">
      <c r="A57" s="91">
        <v>12</v>
      </c>
      <c r="B57" s="1" t="s">
        <v>62</v>
      </c>
      <c r="C57" s="78" t="s">
        <v>276</v>
      </c>
      <c r="D57" s="3">
        <v>0</v>
      </c>
      <c r="E57" s="92">
        <v>10</v>
      </c>
      <c r="F57" s="3" t="s">
        <v>136</v>
      </c>
      <c r="G57" s="3">
        <f t="shared" ref="G57" si="7">D57*E57</f>
        <v>0</v>
      </c>
      <c r="H57" s="24" t="s">
        <v>277</v>
      </c>
    </row>
    <row r="58" spans="1:8" x14ac:dyDescent="0.25">
      <c r="A58" s="91">
        <v>13</v>
      </c>
      <c r="B58" s="2" t="s">
        <v>62</v>
      </c>
      <c r="C58" s="78" t="s">
        <v>72</v>
      </c>
      <c r="D58" s="3">
        <v>300</v>
      </c>
      <c r="E58" s="92">
        <v>10</v>
      </c>
      <c r="F58" s="3" t="s">
        <v>136</v>
      </c>
      <c r="G58" s="3">
        <f t="shared" si="6"/>
        <v>3000</v>
      </c>
      <c r="H58" s="24" t="s">
        <v>73</v>
      </c>
    </row>
    <row r="59" spans="1:8" x14ac:dyDescent="0.25">
      <c r="A59" s="91">
        <v>14</v>
      </c>
      <c r="B59" s="1" t="s">
        <v>62</v>
      </c>
      <c r="C59" s="78" t="s">
        <v>83</v>
      </c>
      <c r="D59" s="3">
        <v>1000</v>
      </c>
      <c r="E59" s="92">
        <v>5</v>
      </c>
      <c r="F59" s="3" t="s">
        <v>132</v>
      </c>
      <c r="G59" s="3">
        <f t="shared" si="6"/>
        <v>5000</v>
      </c>
      <c r="H59" s="24" t="s">
        <v>278</v>
      </c>
    </row>
    <row r="60" spans="1:8" x14ac:dyDescent="0.25">
      <c r="A60" s="91">
        <v>15</v>
      </c>
      <c r="B60" s="2" t="s">
        <v>62</v>
      </c>
      <c r="C60" s="78" t="s">
        <v>80</v>
      </c>
      <c r="D60" s="3">
        <v>5000</v>
      </c>
      <c r="E60" s="92">
        <v>10</v>
      </c>
      <c r="F60" s="3" t="s">
        <v>134</v>
      </c>
      <c r="G60" s="3">
        <f t="shared" si="6"/>
        <v>50000</v>
      </c>
      <c r="H60" s="24" t="s">
        <v>81</v>
      </c>
    </row>
    <row r="61" spans="1:8" x14ac:dyDescent="0.25">
      <c r="A61" s="91">
        <v>16</v>
      </c>
      <c r="B61" s="2" t="s">
        <v>75</v>
      </c>
      <c r="C61" s="78" t="s">
        <v>65</v>
      </c>
      <c r="D61" s="3">
        <v>25000</v>
      </c>
      <c r="E61" s="92">
        <v>2</v>
      </c>
      <c r="F61" s="3" t="s">
        <v>132</v>
      </c>
      <c r="G61" s="3">
        <f t="shared" si="6"/>
        <v>50000</v>
      </c>
      <c r="H61" s="24" t="s">
        <v>95</v>
      </c>
    </row>
    <row r="62" spans="1:8" x14ac:dyDescent="0.25">
      <c r="A62" s="91">
        <v>17</v>
      </c>
      <c r="B62" s="2" t="s">
        <v>75</v>
      </c>
      <c r="C62" s="78" t="s">
        <v>66</v>
      </c>
      <c r="D62" s="3">
        <v>3000</v>
      </c>
      <c r="E62" s="92">
        <v>2</v>
      </c>
      <c r="F62" s="3" t="s">
        <v>132</v>
      </c>
      <c r="G62" s="3">
        <f t="shared" si="6"/>
        <v>6000</v>
      </c>
      <c r="H62" s="24" t="s">
        <v>95</v>
      </c>
    </row>
    <row r="63" spans="1:8" x14ac:dyDescent="0.25">
      <c r="A63" s="91">
        <v>18</v>
      </c>
      <c r="B63" s="1" t="s">
        <v>75</v>
      </c>
      <c r="C63" s="78" t="s">
        <v>71</v>
      </c>
      <c r="D63" s="3">
        <v>1000</v>
      </c>
      <c r="E63" s="92">
        <v>4</v>
      </c>
      <c r="F63" s="3" t="s">
        <v>136</v>
      </c>
      <c r="G63" s="3">
        <f t="shared" si="6"/>
        <v>4000</v>
      </c>
      <c r="H63" s="24" t="s">
        <v>94</v>
      </c>
    </row>
    <row r="64" spans="1:8" x14ac:dyDescent="0.25">
      <c r="A64" s="91">
        <v>19</v>
      </c>
      <c r="B64" s="2" t="s">
        <v>75</v>
      </c>
      <c r="C64" s="78" t="s">
        <v>72</v>
      </c>
      <c r="D64" s="3">
        <v>300</v>
      </c>
      <c r="E64" s="92">
        <v>2</v>
      </c>
      <c r="F64" s="3" t="s">
        <v>136</v>
      </c>
      <c r="G64" s="3">
        <f t="shared" si="6"/>
        <v>600</v>
      </c>
      <c r="H64" s="24" t="s">
        <v>95</v>
      </c>
    </row>
    <row r="65" spans="1:8" ht="24" x14ac:dyDescent="0.25">
      <c r="A65" s="91">
        <v>20</v>
      </c>
      <c r="B65" s="1" t="s">
        <v>75</v>
      </c>
      <c r="C65" s="78" t="s">
        <v>79</v>
      </c>
      <c r="D65" s="3">
        <v>30000</v>
      </c>
      <c r="E65" s="92">
        <v>1</v>
      </c>
      <c r="F65" s="3" t="s">
        <v>135</v>
      </c>
      <c r="G65" s="3">
        <f t="shared" si="6"/>
        <v>30000</v>
      </c>
      <c r="H65" s="24" t="s">
        <v>96</v>
      </c>
    </row>
    <row r="66" spans="1:8" x14ac:dyDescent="0.25">
      <c r="A66" s="91">
        <v>21</v>
      </c>
      <c r="B66" s="1" t="s">
        <v>75</v>
      </c>
      <c r="C66" s="78" t="s">
        <v>80</v>
      </c>
      <c r="D66" s="3">
        <v>5000</v>
      </c>
      <c r="E66" s="92">
        <v>2</v>
      </c>
      <c r="F66" s="3" t="s">
        <v>134</v>
      </c>
      <c r="G66" s="3">
        <f t="shared" si="6"/>
        <v>10000</v>
      </c>
      <c r="H66" s="24" t="s">
        <v>82</v>
      </c>
    </row>
    <row r="67" spans="1:8" ht="24" x14ac:dyDescent="0.25">
      <c r="A67" s="91">
        <v>22</v>
      </c>
      <c r="B67" s="2" t="s">
        <v>171</v>
      </c>
      <c r="C67" s="78" t="s">
        <v>229</v>
      </c>
      <c r="D67" s="3">
        <v>50000</v>
      </c>
      <c r="E67" s="92">
        <v>1</v>
      </c>
      <c r="F67" s="3" t="s">
        <v>230</v>
      </c>
      <c r="G67" s="3">
        <f t="shared" ref="G67" si="8">D67*E67</f>
        <v>50000</v>
      </c>
      <c r="H67" s="24" t="s">
        <v>233</v>
      </c>
    </row>
    <row r="68" spans="1:8" s="98" customFormat="1" ht="16.5" x14ac:dyDescent="0.25">
      <c r="A68" s="93"/>
      <c r="B68" s="93"/>
      <c r="C68" s="94"/>
      <c r="D68" s="95"/>
      <c r="E68" s="96"/>
      <c r="F68" s="95" t="s">
        <v>130</v>
      </c>
      <c r="G68" s="97">
        <f>SUM(G46:G67)</f>
        <v>667200</v>
      </c>
      <c r="H68" s="80"/>
    </row>
  </sheetData>
  <phoneticPr fontId="2" type="noConversion"/>
  <pageMargins left="0.25" right="0.25" top="0.75" bottom="0.75" header="0.3" footer="0.3"/>
  <pageSetup paperSize="9" scale="94" orientation="portrait" r:id="rId1"/>
  <headerFooter alignWithMargins="0">
    <oddHeader>&amp;R&amp;D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3</vt:i4>
      </vt:variant>
    </vt:vector>
  </HeadingPairs>
  <TitlesOfParts>
    <vt:vector size="5" baseType="lpstr">
      <vt:lpstr>預算</vt:lpstr>
      <vt:lpstr>場租與設備</vt:lpstr>
      <vt:lpstr>場租與設備!Print_Area</vt:lpstr>
      <vt:lpstr>預算!Print_Area</vt:lpstr>
      <vt:lpstr>預算!Print_Titles</vt:lpstr>
    </vt:vector>
  </TitlesOfParts>
  <Company>no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Huang</dc:creator>
  <cp:keywords>iThome</cp:keywords>
  <cp:lastModifiedBy>Chris Huang</cp:lastModifiedBy>
  <cp:lastPrinted>2015-03-11T06:39:32Z</cp:lastPrinted>
  <dcterms:created xsi:type="dcterms:W3CDTF">2003-08-05T10:48:56Z</dcterms:created>
  <dcterms:modified xsi:type="dcterms:W3CDTF">2015-04-09T02:14:44Z</dcterms:modified>
</cp:coreProperties>
</file>